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Lisce\Downloads\"/>
    </mc:Choice>
  </mc:AlternateContent>
  <bookViews>
    <workbookView xWindow="0" yWindow="0" windowWidth="28800" windowHeight="11730"/>
  </bookViews>
  <sheets>
    <sheet name="Rekapitulacija" sheetId="2" r:id="rId1"/>
    <sheet name="Troškovnik" sheetId="3" r:id="rId2"/>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9" i="2" l="1"/>
  <c r="F21" i="2"/>
  <c r="F25" i="2"/>
  <c r="F23" i="2"/>
  <c r="F29" i="2" l="1"/>
  <c r="F98" i="3"/>
  <c r="F95" i="3"/>
  <c r="F92" i="3"/>
  <c r="F84" i="3"/>
  <c r="F81" i="3"/>
  <c r="F74" i="3"/>
  <c r="F76" i="3" s="1"/>
  <c r="F67" i="3"/>
  <c r="F64" i="3"/>
  <c r="F57" i="3"/>
  <c r="F59" i="3" s="1"/>
  <c r="F51" i="3"/>
  <c r="F48" i="3"/>
  <c r="F45" i="3"/>
  <c r="F39" i="3"/>
  <c r="F36" i="3"/>
  <c r="F33" i="3"/>
  <c r="F30" i="3"/>
  <c r="F23" i="3"/>
  <c r="F20" i="3"/>
  <c r="F17" i="3"/>
  <c r="F11" i="3"/>
  <c r="F13" i="3" s="1"/>
  <c r="F11" i="2" s="1"/>
  <c r="F69" i="3" l="1"/>
  <c r="F86" i="3"/>
  <c r="F25" i="3"/>
  <c r="F13" i="2" s="1"/>
  <c r="F100" i="3"/>
  <c r="F27" i="2" s="1"/>
  <c r="F53" i="3"/>
  <c r="F17" i="2" s="1"/>
  <c r="F41" i="3"/>
  <c r="F15" i="2" s="1"/>
</calcChain>
</file>

<file path=xl/sharedStrings.xml><?xml version="1.0" encoding="utf-8"?>
<sst xmlns="http://schemas.openxmlformats.org/spreadsheetml/2006/main" count="116" uniqueCount="75">
  <si>
    <t>TROŠKOVNIK</t>
  </si>
  <si>
    <t>REKAPITULACIJA:</t>
  </si>
  <si>
    <t>UKUPNO  (bez PDV-a):</t>
  </si>
  <si>
    <t>1.  Građevinski radovi</t>
  </si>
  <si>
    <t>Mj. jed.</t>
  </si>
  <si>
    <t>Količina potražnje</t>
  </si>
  <si>
    <t>Ponuđena cijena (Kn)</t>
  </si>
  <si>
    <t>Iznos (Kn)</t>
  </si>
  <si>
    <t>1.</t>
  </si>
  <si>
    <t>kom</t>
  </si>
  <si>
    <t>2.</t>
  </si>
  <si>
    <t>3.</t>
  </si>
  <si>
    <t>m2</t>
  </si>
  <si>
    <t>4.</t>
  </si>
  <si>
    <t>kpl</t>
  </si>
  <si>
    <t>Obračun po kompletu (kpl)</t>
  </si>
  <si>
    <t>GRAĐEVINSKI RADOVI</t>
  </si>
  <si>
    <t>KONSTRUKCIJA</t>
  </si>
  <si>
    <t>BOČNA VENTILACIJA</t>
  </si>
  <si>
    <t>Obračun po m bočne ventilacije</t>
  </si>
  <si>
    <t>m</t>
  </si>
  <si>
    <t>Obračun po komadu fiksnih polja</t>
  </si>
  <si>
    <t>Obračun po kompletu motoreduktora bočne ventilacije</t>
  </si>
  <si>
    <t>Obračun po m mreže protiv insekata</t>
  </si>
  <si>
    <t>KROVNA VENTILACIJA</t>
  </si>
  <si>
    <t>Obračun po komadu čelne stanice</t>
  </si>
  <si>
    <t>Obračun po m2 površine konstrukcije</t>
  </si>
  <si>
    <t>Obračun po komadu aluminijskih vrata</t>
  </si>
  <si>
    <t>Nabava, dorada i ugradnja aluminijskih vrata na čelnu stranu plastenika. Potrebna su vrata dimenzija 2,00 x 2,20 obložena polikarbonatom debljine 10mm. U cijenu uključena vrata i sav potreban materijal za njihovo
postavljanje.</t>
  </si>
  <si>
    <t>Nabava, dorada i ugradnja pogona bočne ventilacije koja koristi motoreduktor za dužine do 120 m. Komplet sa pričvrsnom pločom, zašitnom kutijom, teleskopskom osovinom te svim potrebnim pričvrsnim materijalom. Potrebno je da se motoreduktor spaja preko teleskopske osovine na pogonsku cijev bočne ventilacije, te svojim okretanjem prema potrebi otvara i zatvara bočnu ventilaciju.</t>
  </si>
  <si>
    <t>Obračun po m krivne ventilacije</t>
  </si>
  <si>
    <t>Nabava i ugradnja motoreduktora za pogon krovne ventilacije za dužine do 120m., smješten u sredini objekta, komplet sa pričvrsnom pločom i svim potrebnim pričvrsnim materijalom. Potrebno da se motoreduktor direkntno spaja na pogonsku osovinu krovne ventilacije, te svojim okretanjem prema potrebi otvara i zatvara krovnu ventilaciju.</t>
  </si>
  <si>
    <t>Obračun po kompletu motoreduktora krovne ventilacije</t>
  </si>
  <si>
    <t>kompl</t>
  </si>
  <si>
    <t>POKROV</t>
  </si>
  <si>
    <t>Obračun po m2 folije pokrova</t>
  </si>
  <si>
    <t>ELEKTRO INSTALACIJA</t>
  </si>
  <si>
    <t>Obračun po kompletu razvodnog ormara</t>
  </si>
  <si>
    <t>STOLOVI</t>
  </si>
  <si>
    <t>Obračun po komadu namontiranog stola</t>
  </si>
  <si>
    <t>Instalacija navodnjavanja od postojeće pumpe do svakog stola, te
instalacija za povrat vode sa stolova.</t>
  </si>
  <si>
    <t>Obračun po kompletu instalacije navodnjavanja</t>
  </si>
  <si>
    <t>MONTAŽA I TRANSPORT</t>
  </si>
  <si>
    <t>Montaža plastenika na ranije pripremljene temelje samce, montaža
konstrukcije u čvrstoj vijčanoj izvedbi, montaža čelnih stranica, bočnih i krovnih ventilacija, te pokrivanje s jednostukom PE folijom.</t>
  </si>
  <si>
    <t>Obračun po kompletu montaže plastenika</t>
  </si>
  <si>
    <t>Obračun po kompletu montaže stolova</t>
  </si>
  <si>
    <t>Transport</t>
  </si>
  <si>
    <t>Obračun po paušalu transporta</t>
  </si>
  <si>
    <t>pauš</t>
  </si>
  <si>
    <t>2.  Konstrukcija</t>
  </si>
  <si>
    <t>3.  Bočna ventilacija</t>
  </si>
  <si>
    <t>4. Krovna ventilacija</t>
  </si>
  <si>
    <t>5. Pokrov</t>
  </si>
  <si>
    <t>6. Elektro instalacija</t>
  </si>
  <si>
    <t>7. Stolovi</t>
  </si>
  <si>
    <t>Nabava i ugradnja ventilatora za izvlačenje zraka. Ventilator sa inox propelerom, kapaciteta min 36.000 m3/h sa zaštitnim "klapnama"
te mrežom sa unutarnje strane. Snaga motora min. 2010 W , 3F priključak.
Dimenzije: ŠxVxD: 1380x1380x515.</t>
  </si>
  <si>
    <t>Iskolčenje objekta, određivanje visina, iskop rupa za temelje stope, te
izrada temeljnih stopa - podložni beton C_16/20 i ispuna temeljnih
stopa betonom C_25/30 i ugradnja temeljnih ankera. Izrada armiranog betona temeljnih greda ispod vrata na ulazima, te izvedba armiranog betona temeljnog trakastog sokla ukupne visine 50cm (30cm u zemlji, te 20 cm iznad terena s betonom C_25/30 i jednoslojnom armaturnom mrežom Q385.
Nakon izrade i betoniranja temeljnih stopa i betonskog sokla unutar
objekta potrebno je ugraditi sloj od 20cm drobljenog kamenog agregata 16-32, sloj od 5cm kamenog agregata 3-6, na koji se trebaju postavljaju betonske kocke. U cijenu je također potrebno uračunati izradu drenaže oko objekta, nakon iskopa terena na dubinu od 20cm i širine od 100cm od ruba objekta, potrebno je postaviti drenažnu cijev po cijelom obodu objekta, koja se prekriva geotextilom, te nakon toga zatrpava kamenim agregatom.</t>
  </si>
  <si>
    <t>Nabava, dorada i ugradnja vruće pocinčane konstrukcije, montažno demontažne izvedbe s čvrstim vijčanim spojevima, sa pojačanjima dvije okomite ukrute po svakom luku, standardne širine lađe 6,4 m, raster - korak 2m, visina u boku 2,50m. Stupovi, lukovi, kao osnovni skelet konstrukcije s debljinom stjenke 2,0 mm, a sekundarni nosači, razupore, zatege, dijagonale ø40, ø33 ili ø27 debljine stjenke 1,5-2,0mm. Zatega za ovjes visokih kultura na visini 3,00 m. Na ranije pripremljene, ubetonirane temeljne ankere potrebno je podizati konstrukciju plastenika i nakon završnog centriranja po pravcu i visini potrebno je izvršiti ispunu temelja samaca betonom do razine terena. Na konstrukciju je potrebno ugraditi vjetrovne spregove - dijagonale radi osiguranja otpornosti konstrukcijeu odnosu na snijeg, vjetar, opterećenje od ovješene proizvodnje, te vlastito opterećenje.</t>
  </si>
  <si>
    <t>Nabava, dorada i ugradnja čelnih stranica od vruće pocinčanih stupova ø60, debljine stjenke 2,0 mm i razupora 30x30 debljine stjenke 1,5mm s čvrstim vijčanim spojevima. Na čelnu stranicu potrebno ugraditi aluminijska klizna vrata dimenzija 2,00 x 2,20m. Potrebno je da vrata budu obložena polikarbonatom debljine 10mm, dok ostatak čelne stranice mora biti obložen PE-EVA jednostrukom folijom.</t>
  </si>
  <si>
    <t>Nabava, dorada i ugradnja bočne ventilacije na blokovima objekta. Kao fiksni dio potrebno izvesti sokl od polikarbonata debljine 6 mm, visine 0,525 m. Na gornji dio polikarbonata potrebno je staviti aluminijski profil koji učvrščuje polikarbonat i sprečava ulazak vode i prljavštine u kanale polikarbonata. Donji dio polikarbonata postaviti na limeni opšav koji je ranije montiran na betnski sokl. Ostali dio ventilacije izvoditi od jednostruke folije debljine 200 μm koja je na gornjem dijelu pričvrščena pomoću PVC profila u aluminijski profil ranije montiran na konstrukciju plastenika. Na donji dio folije potrebno je pomoću pocinčanih kopči postaviti ovješenu pogonsku cijev ø27 koja svojim okretanjem otvara i zatvara ventilaciju. Potrebno ugraditi fiksna polja na početku i na kraju svake strane bočne ventilacije.</t>
  </si>
  <si>
    <t>Nabava, dorada i ugradnja fiksih polja na početku i kraju bočne ventilacije sastavljena od kvadratnih pocinčanih cijevi 30x30 debljine stjenke 1,5 mm. Fiksna polja moraju biti obložena polikarbonatim 4 mm, a na rubove fiksnih polja radi zaštite postavlja se aluminijski kutnik 30x30mm. Na fiksna polja postaviti aluminijski profil u kojega se u zimskom periodu kada nema potrebe za otvaranjem ventilacije pomoću PVC profila učvrste krajevi jednostruke folije bočne ventilacije radi bolje toplinske izolacije. Isto tako ugraditi fiksna polja za motoreduktore.</t>
  </si>
  <si>
    <t>Nabava i ugradnja mreža protiv insekata 16/10 kristalno - bijele boje. U cijenu uključeni aluminijski i PVC profili potrebni za postavljanje mreže, te mreža širine 2,5m.</t>
  </si>
  <si>
    <t>Nabava, dorada i ugradnja krovne ventilacije na sljemenu plastenika, širine 1,5 m, korak 2 m., sastavljena od aluminijskih profila, ruku krovne ventilacije i pantiju za ruke. Upravljanje krovnom ventilacijom mora se vršiti putem motoreduktora s krajnjim sklopkama. Motoreduktor okretanjem pogonske cijevi preko zupčanika i zupčastih letvi pričvrščenih na konstrukciju krovne ventilacije otvara ili zatvara krovnu ventilaciju. Motoreduktorom mora upravljati automatika s digitalnim termostatom prema željenoj temperaturi, te digitalnim anemometrom koji u slučaju prejakog vjeta šalje signal za zatvaranje krovnih ventilacija.</t>
  </si>
  <si>
    <t>Nabava, dorada i ugradnja glavni razvodni ormar sa svim potrebnim prekidačima, sklopnicima, osiguračima, te zaštitama za motoreduktore. U cijenu su uračunati i kablovi za spajanje motoreduktora i automatika.</t>
  </si>
  <si>
    <t>Montaža fiksnih i pomičnih stolova, nosive kontrukcije od vruće pocinčanih cijevi s regulirajućim nogicama, okvira stola od aluminijskih profila, poprečnih nosača aluminijskih omega profila, postavljanje PVC kadica u ljepljenoj izvedbi, te montaža instalacije navodnjavanja stolova.</t>
  </si>
  <si>
    <t>Nabava, dorada i ugradnja jednostruke PE- EVA folije za pokrov, koje se pomoću PVC profila pričvršćuju u zato predviđene i na konstrukciju montirane aluminijske profile. Potrebne su folije debljine 200μm, UV stabilizirane, antikapajuće i s vijekom trajanja od min 4 godine.</t>
  </si>
  <si>
    <t>Nabava i ugradnja mreža protiv insekata 16/10 kristalno - bijele boje koja se montira na krovnu ventilaciju.  U cijenu uključeni aluminijski i PVC profili potrebni za postavljanje mreže, te mreža širine 1,5 m.</t>
  </si>
  <si>
    <t>Spremnik za vodu izrađen od polietilena volumena 2000 L, dimenzija ø1405x1705 mm.</t>
  </si>
  <si>
    <t>Obračun po komadu spremika za vodu</t>
  </si>
  <si>
    <r>
      <rPr>
        <sz val="10"/>
        <rFont val="Arial"/>
        <family val="2"/>
      </rPr>
      <t>Nabava, dorada i ugradnja četiri (4) fiksna stola standardne širine 1,625 m i dužina 5.43 m.</t>
    </r>
    <r>
      <rPr>
        <sz val="10"/>
        <color rgb="FFFF0000"/>
        <rFont val="Arial"/>
        <family val="2"/>
      </rPr>
      <t xml:space="preserve"> </t>
    </r>
    <r>
      <rPr>
        <sz val="10"/>
        <color theme="1"/>
        <rFont val="Arial"/>
        <family val="2"/>
      </rPr>
      <t>Stol se mora sastojati od nogica, okvira, i PVC kadica za natapanje. Nogice izraditi od vruće pocinčanih okomitih cijevi 30x30 mm i 30x20 mm, te vodoravno postavljenih cijevi 40x20mm i 30x20 mm koje su međusobno zavarene. Nogice moraju stajati na pocinčanim pločama 110x110 mm na koje mora biti zavarena navojna šipka ø16x160 mm sa maticom koja za fino podešavanje, niveliranje visine stola. Uzdužnu stabilnost stola potrebno osigurati dijagonalama ø20. Potrebno je da se okvir stola  sastoji od aluminijskog okvira visine
125mm, te aluminijskih „omega“ profila koji se montiraju poprečno
između aluminijskog profila. Potrebni omega profili koji služe kao nosivi elementi stola, za PVC kadicu za natapanje. Na kadicu za natapanje potrebno ugraditi dvocjevni ventil preko kojega se vrši punjenje i pražnjenje vode.</t>
    </r>
  </si>
  <si>
    <t>9. Montaža i transport</t>
  </si>
  <si>
    <t xml:space="preserve">NAVODNJAVANJE </t>
  </si>
  <si>
    <t xml:space="preserve">8. Navodnjavanje </t>
  </si>
  <si>
    <t xml:space="preserve">Agronomski fakultet, Jazbina
(  Adaptacija plastenika za matičnjak  )
</t>
  </si>
  <si>
    <t>Agronomski fakultet, Jazbina
( Adaptacija plastenika za matičnjak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</si>
</sst>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_-* #,##0.00\ _S_I_T_-;\-* #,##0.00\ _S_I_T_-;_-* &quot;-&quot;??\ _S_I_T_-;_-@_-"/>
    <numFmt numFmtId="165" formatCode="0_)"/>
    <numFmt numFmtId="166" formatCode="#\ ###\ ##0.00"/>
    <numFmt numFmtId="167" formatCode="[$-F400]h:mm:ss\ AM/PM"/>
  </numFmts>
  <fonts count="22">
    <font>
      <sz val="11"/>
      <color theme="1"/>
      <name val="Calibri"/>
      <family val="2"/>
      <scheme val="minor"/>
    </font>
    <font>
      <sz val="10"/>
      <name val="HRBookmanLight"/>
      <charset val="238"/>
    </font>
    <font>
      <b/>
      <sz val="10"/>
      <name val="Arial"/>
      <family val="2"/>
      <charset val="238"/>
    </font>
    <font>
      <sz val="8"/>
      <name val="Arial"/>
      <family val="2"/>
      <charset val="238"/>
    </font>
    <font>
      <sz val="10"/>
      <name val="Arial"/>
      <family val="2"/>
      <charset val="238"/>
    </font>
    <font>
      <b/>
      <i/>
      <sz val="10"/>
      <name val="Arial"/>
      <family val="2"/>
      <charset val="238"/>
    </font>
    <font>
      <b/>
      <i/>
      <sz val="10"/>
      <name val="Arial CE"/>
      <family val="2"/>
      <charset val="238"/>
    </font>
    <font>
      <b/>
      <sz val="11"/>
      <name val="Arial"/>
      <family val="2"/>
      <charset val="238"/>
    </font>
    <font>
      <b/>
      <i/>
      <sz val="11"/>
      <name val="Arial"/>
      <family val="2"/>
      <charset val="238"/>
    </font>
    <font>
      <i/>
      <sz val="10"/>
      <name val="Arial"/>
      <family val="2"/>
      <charset val="238"/>
    </font>
    <font>
      <sz val="11"/>
      <name val="Arial"/>
      <family val="2"/>
      <charset val="238"/>
    </font>
    <font>
      <b/>
      <i/>
      <sz val="10"/>
      <name val="Arial"/>
      <family val="2"/>
    </font>
    <font>
      <i/>
      <sz val="10"/>
      <name val="Arial CE"/>
      <charset val="238"/>
    </font>
    <font>
      <b/>
      <sz val="12"/>
      <name val="Arial"/>
      <family val="2"/>
      <charset val="238"/>
    </font>
    <font>
      <sz val="12"/>
      <name val="Arial"/>
      <family val="2"/>
      <charset val="238"/>
    </font>
    <font>
      <b/>
      <i/>
      <sz val="12"/>
      <name val="Arial"/>
      <family val="2"/>
      <charset val="238"/>
    </font>
    <font>
      <sz val="10"/>
      <name val="Arial"/>
      <family val="2"/>
    </font>
    <font>
      <sz val="11"/>
      <color theme="1"/>
      <name val="Arial"/>
      <family val="2"/>
    </font>
    <font>
      <sz val="10"/>
      <color theme="1"/>
      <name val="Arial"/>
      <family val="2"/>
    </font>
    <font>
      <b/>
      <sz val="10"/>
      <name val="Arial"/>
      <family val="2"/>
    </font>
    <font>
      <u/>
      <sz val="11"/>
      <color theme="1"/>
      <name val="Calibri"/>
      <family val="2"/>
      <scheme val="minor"/>
    </font>
    <font>
      <sz val="10"/>
      <color rgb="FFFF0000"/>
      <name val="Arial"/>
      <family val="2"/>
    </font>
  </fonts>
  <fills count="5">
    <fill>
      <patternFill patternType="none"/>
    </fill>
    <fill>
      <patternFill patternType="gray125"/>
    </fill>
    <fill>
      <patternFill patternType="solid">
        <fgColor indexed="47"/>
        <bgColor indexed="64"/>
      </patternFill>
    </fill>
    <fill>
      <patternFill patternType="solid">
        <fgColor theme="0" tint="-0.14999847407452621"/>
        <bgColor indexed="64"/>
      </patternFill>
    </fill>
    <fill>
      <patternFill patternType="solid">
        <fgColor theme="0"/>
        <bgColor indexed="64"/>
      </patternFill>
    </fill>
  </fills>
  <borders count="6">
    <border>
      <left/>
      <right/>
      <top/>
      <bottom/>
      <diagonal/>
    </border>
    <border>
      <left/>
      <right/>
      <top/>
      <bottom style="thin">
        <color indexed="64"/>
      </bottom>
      <diagonal/>
    </border>
    <border>
      <left/>
      <right/>
      <top style="thick">
        <color indexed="64"/>
      </top>
      <bottom style="thick">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0" fontId="1" fillId="0" borderId="0"/>
    <xf numFmtId="164" fontId="1" fillId="0" borderId="0" applyFont="0" applyFill="0" applyBorder="0" applyAlignment="0" applyProtection="0"/>
    <xf numFmtId="0" fontId="4" fillId="0" borderId="0"/>
  </cellStyleXfs>
  <cellXfs count="112">
    <xf numFmtId="0" fontId="0" fillId="0" borderId="0" xfId="0"/>
    <xf numFmtId="4" fontId="4" fillId="0" borderId="0" xfId="2" applyNumberFormat="1" applyFont="1" applyAlignment="1" applyProtection="1">
      <alignment horizontal="right"/>
    </xf>
    <xf numFmtId="2" fontId="4" fillId="0" borderId="0" xfId="2" applyNumberFormat="1" applyFont="1" applyAlignment="1" applyProtection="1">
      <alignment wrapText="1"/>
    </xf>
    <xf numFmtId="2" fontId="4" fillId="0" borderId="0" xfId="2" applyNumberFormat="1" applyFont="1" applyFill="1" applyAlignment="1" applyProtection="1">
      <alignment wrapText="1"/>
    </xf>
    <xf numFmtId="4" fontId="4" fillId="0" borderId="0" xfId="2" applyNumberFormat="1" applyFont="1" applyFill="1" applyAlignment="1" applyProtection="1">
      <alignment horizontal="right"/>
    </xf>
    <xf numFmtId="2" fontId="8" fillId="3" borderId="2" xfId="2" applyNumberFormat="1" applyFont="1" applyFill="1" applyBorder="1" applyAlignment="1" applyProtection="1">
      <alignment wrapText="1"/>
    </xf>
    <xf numFmtId="4" fontId="8" fillId="3" borderId="2" xfId="2" applyNumberFormat="1" applyFont="1" applyFill="1" applyBorder="1" applyAlignment="1" applyProtection="1">
      <alignment horizontal="right" vertical="top"/>
    </xf>
    <xf numFmtId="2" fontId="8" fillId="0" borderId="0" xfId="2" applyNumberFormat="1" applyFont="1" applyFill="1" applyAlignment="1" applyProtection="1">
      <alignment wrapText="1"/>
    </xf>
    <xf numFmtId="4" fontId="8" fillId="0" borderId="0" xfId="2" applyNumberFormat="1" applyFont="1" applyFill="1" applyAlignment="1" applyProtection="1">
      <alignment horizontal="right" vertical="top"/>
    </xf>
    <xf numFmtId="2" fontId="10" fillId="0" borderId="0" xfId="2" applyNumberFormat="1" applyFont="1" applyFill="1" applyAlignment="1" applyProtection="1">
      <alignment wrapText="1"/>
    </xf>
    <xf numFmtId="4" fontId="10" fillId="0" borderId="0" xfId="2" applyNumberFormat="1" applyFont="1" applyFill="1" applyAlignment="1" applyProtection="1">
      <alignment horizontal="right"/>
    </xf>
    <xf numFmtId="2" fontId="4" fillId="0" borderId="0" xfId="2" applyNumberFormat="1" applyFont="1" applyFill="1" applyBorder="1" applyAlignment="1" applyProtection="1">
      <alignment wrapText="1"/>
    </xf>
    <xf numFmtId="4" fontId="4" fillId="0" borderId="0" xfId="2" applyNumberFormat="1" applyFont="1" applyFill="1" applyBorder="1" applyAlignment="1" applyProtection="1">
      <alignment horizontal="right"/>
    </xf>
    <xf numFmtId="4" fontId="9" fillId="0" borderId="0" xfId="2" applyNumberFormat="1" applyFont="1" applyFill="1" applyBorder="1" applyAlignment="1" applyProtection="1">
      <alignment horizontal="right"/>
    </xf>
    <xf numFmtId="4" fontId="11" fillId="0" borderId="0" xfId="2" applyNumberFormat="1" applyFont="1" applyAlignment="1" applyProtection="1">
      <alignment horizontal="right"/>
    </xf>
    <xf numFmtId="4" fontId="4" fillId="4" borderId="0" xfId="2" applyNumberFormat="1" applyFont="1" applyFill="1" applyBorder="1" applyAlignment="1" applyProtection="1">
      <alignment horizontal="right"/>
    </xf>
    <xf numFmtId="4" fontId="4" fillId="4" borderId="0" xfId="2" applyNumberFormat="1" applyFont="1" applyFill="1" applyAlignment="1" applyProtection="1">
      <alignment horizontal="right"/>
    </xf>
    <xf numFmtId="4" fontId="10" fillId="4" borderId="0" xfId="2" applyNumberFormat="1" applyFont="1" applyFill="1" applyAlignment="1" applyProtection="1">
      <alignment horizontal="right"/>
    </xf>
    <xf numFmtId="2" fontId="8" fillId="4" borderId="0" xfId="2" applyNumberFormat="1" applyFont="1" applyFill="1" applyAlignment="1" applyProtection="1">
      <alignment wrapText="1"/>
    </xf>
    <xf numFmtId="2" fontId="15" fillId="0" borderId="0" xfId="2" applyNumberFormat="1" applyFont="1" applyFill="1" applyBorder="1" applyAlignment="1" applyProtection="1">
      <alignment wrapText="1"/>
    </xf>
    <xf numFmtId="4" fontId="15" fillId="4" borderId="0" xfId="2" applyNumberFormat="1" applyFont="1" applyFill="1" applyBorder="1" applyAlignment="1" applyProtection="1">
      <alignment horizontal="right"/>
    </xf>
    <xf numFmtId="4" fontId="15" fillId="0" borderId="0" xfId="2" applyNumberFormat="1" applyFont="1" applyFill="1" applyBorder="1" applyAlignment="1" applyProtection="1">
      <alignment horizontal="right"/>
    </xf>
    <xf numFmtId="2" fontId="15" fillId="3" borderId="2" xfId="2" applyNumberFormat="1" applyFont="1" applyFill="1" applyBorder="1" applyAlignment="1" applyProtection="1">
      <alignment wrapText="1"/>
    </xf>
    <xf numFmtId="4" fontId="15" fillId="3" borderId="2" xfId="2" applyNumberFormat="1" applyFont="1" applyFill="1" applyBorder="1" applyAlignment="1" applyProtection="1">
      <alignment horizontal="right" vertical="top"/>
    </xf>
    <xf numFmtId="4" fontId="4" fillId="0" borderId="1" xfId="2" applyNumberFormat="1" applyFont="1" applyFill="1" applyBorder="1" applyAlignment="1" applyProtection="1">
      <alignment horizontal="right"/>
    </xf>
    <xf numFmtId="4" fontId="4" fillId="0" borderId="3" xfId="2" applyNumberFormat="1" applyFont="1" applyFill="1" applyBorder="1" applyAlignment="1" applyProtection="1">
      <alignment horizontal="right"/>
    </xf>
    <xf numFmtId="2" fontId="14" fillId="0" borderId="1" xfId="2" applyNumberFormat="1" applyFont="1" applyFill="1" applyBorder="1" applyAlignment="1" applyProtection="1">
      <alignment vertical="center" wrapText="1"/>
    </xf>
    <xf numFmtId="4" fontId="14" fillId="4" borderId="1" xfId="2" applyNumberFormat="1" applyFont="1" applyFill="1" applyBorder="1" applyAlignment="1" applyProtection="1">
      <alignment vertical="center"/>
    </xf>
    <xf numFmtId="4" fontId="14" fillId="0" borderId="1" xfId="2" applyNumberFormat="1" applyFont="1" applyFill="1" applyBorder="1" applyAlignment="1" applyProtection="1">
      <alignment vertical="center"/>
    </xf>
    <xf numFmtId="2" fontId="14" fillId="0" borderId="3" xfId="2" applyNumberFormat="1" applyFont="1" applyFill="1" applyBorder="1" applyAlignment="1" applyProtection="1">
      <alignment vertical="center" wrapText="1"/>
    </xf>
    <xf numFmtId="4" fontId="14" fillId="4" borderId="3" xfId="2" applyNumberFormat="1" applyFont="1" applyFill="1" applyBorder="1" applyAlignment="1" applyProtection="1">
      <alignment vertical="center"/>
    </xf>
    <xf numFmtId="4" fontId="14" fillId="0" borderId="3" xfId="2" applyNumberFormat="1" applyFont="1" applyFill="1" applyBorder="1" applyAlignment="1" applyProtection="1">
      <alignment vertical="center"/>
    </xf>
    <xf numFmtId="4" fontId="14" fillId="0" borderId="4" xfId="2" applyNumberFormat="1" applyFont="1" applyFill="1" applyBorder="1" applyAlignment="1" applyProtection="1">
      <alignment vertical="center"/>
    </xf>
    <xf numFmtId="4" fontId="14" fillId="0" borderId="4" xfId="2" quotePrefix="1" applyNumberFormat="1" applyFont="1" applyFill="1" applyBorder="1" applyAlignment="1" applyProtection="1">
      <alignment vertical="center"/>
    </xf>
    <xf numFmtId="0" fontId="4" fillId="0" borderId="0" xfId="0" applyFont="1" applyAlignment="1">
      <alignment horizontal="left" vertical="top"/>
    </xf>
    <xf numFmtId="0" fontId="4" fillId="2" borderId="0" xfId="0" applyFont="1" applyFill="1" applyAlignment="1">
      <alignment horizontal="center"/>
    </xf>
    <xf numFmtId="0" fontId="9" fillId="0" borderId="0" xfId="0" applyFont="1" applyAlignment="1">
      <alignment horizontal="left" vertical="top"/>
    </xf>
    <xf numFmtId="2" fontId="2" fillId="0" borderId="0" xfId="0" applyNumberFormat="1" applyFont="1" applyAlignment="1">
      <alignment horizontal="center" vertical="top" wrapText="1"/>
    </xf>
    <xf numFmtId="2" fontId="4" fillId="0" borderId="0" xfId="0" applyNumberFormat="1" applyFont="1" applyAlignment="1">
      <alignment horizontal="right"/>
    </xf>
    <xf numFmtId="0" fontId="10" fillId="0" borderId="0" xfId="0" applyFont="1" applyAlignment="1">
      <alignment horizontal="left" vertical="top"/>
    </xf>
    <xf numFmtId="2" fontId="7" fillId="0" borderId="0" xfId="0" applyNumberFormat="1" applyFont="1" applyAlignment="1">
      <alignment horizontal="center" vertical="top" wrapText="1"/>
    </xf>
    <xf numFmtId="2" fontId="10" fillId="0" borderId="0" xfId="0" applyNumberFormat="1" applyFont="1" applyAlignment="1">
      <alignment horizontal="right"/>
    </xf>
    <xf numFmtId="0" fontId="10" fillId="2" borderId="0" xfId="0" applyFont="1" applyFill="1" applyAlignment="1">
      <alignment horizontal="center"/>
    </xf>
    <xf numFmtId="2" fontId="10" fillId="0" borderId="0" xfId="0" applyNumberFormat="1" applyFont="1" applyAlignment="1">
      <alignment horizontal="justify" vertical="top" wrapText="1"/>
    </xf>
    <xf numFmtId="0" fontId="14" fillId="0" borderId="0" xfId="0" applyFont="1" applyAlignment="1">
      <alignment horizontal="right" vertical="center"/>
    </xf>
    <xf numFmtId="2" fontId="13" fillId="0" borderId="1" xfId="0" applyNumberFormat="1" applyFont="1" applyBorder="1" applyAlignment="1">
      <alignment vertical="center" wrapText="1"/>
    </xf>
    <xf numFmtId="2" fontId="14" fillId="0" borderId="1" xfId="0" applyNumberFormat="1" applyFont="1" applyBorder="1" applyAlignment="1">
      <alignment vertical="center"/>
    </xf>
    <xf numFmtId="0" fontId="14" fillId="2" borderId="0" xfId="0" applyFont="1" applyFill="1" applyAlignment="1">
      <alignment vertical="center"/>
    </xf>
    <xf numFmtId="2" fontId="13" fillId="0" borderId="3" xfId="0" applyNumberFormat="1" applyFont="1" applyBorder="1" applyAlignment="1">
      <alignment vertical="center" wrapText="1"/>
    </xf>
    <xf numFmtId="2" fontId="14" fillId="0" borderId="3" xfId="0" applyNumberFormat="1" applyFont="1" applyBorder="1" applyAlignment="1">
      <alignment vertical="center"/>
    </xf>
    <xf numFmtId="0" fontId="14" fillId="0" borderId="0" xfId="0" applyFont="1" applyAlignment="1">
      <alignment vertical="center"/>
    </xf>
    <xf numFmtId="165" fontId="15" fillId="0" borderId="0" xfId="0" applyNumberFormat="1" applyFont="1" applyAlignment="1">
      <alignment horizontal="left" vertical="top"/>
    </xf>
    <xf numFmtId="2" fontId="15" fillId="0" borderId="0" xfId="0" applyNumberFormat="1" applyFont="1" applyAlignment="1">
      <alignment horizontal="justify" vertical="top" wrapText="1"/>
    </xf>
    <xf numFmtId="2" fontId="15" fillId="0" borderId="0" xfId="0" applyNumberFormat="1" applyFont="1" applyAlignment="1">
      <alignment horizontal="right"/>
    </xf>
    <xf numFmtId="0" fontId="14" fillId="2" borderId="0" xfId="0" applyFont="1" applyFill="1" applyAlignment="1">
      <alignment horizontal="center"/>
    </xf>
    <xf numFmtId="2" fontId="15" fillId="3" borderId="2" xfId="0" applyNumberFormat="1" applyFont="1" applyFill="1" applyBorder="1" applyAlignment="1">
      <alignment horizontal="justify" vertical="top" wrapText="1"/>
    </xf>
    <xf numFmtId="2" fontId="15" fillId="3" borderId="2" xfId="0" applyNumberFormat="1" applyFont="1" applyFill="1" applyBorder="1" applyAlignment="1">
      <alignment horizontal="right"/>
    </xf>
    <xf numFmtId="165" fontId="8" fillId="0" borderId="0" xfId="0" applyNumberFormat="1" applyFont="1" applyAlignment="1">
      <alignment horizontal="left" vertical="top"/>
    </xf>
    <xf numFmtId="2" fontId="8" fillId="0" borderId="0" xfId="0" applyNumberFormat="1" applyFont="1" applyAlignment="1">
      <alignment horizontal="justify" vertical="top" wrapText="1"/>
    </xf>
    <xf numFmtId="2" fontId="8" fillId="0" borderId="0" xfId="0" applyNumberFormat="1" applyFont="1" applyAlignment="1">
      <alignment horizontal="right"/>
    </xf>
    <xf numFmtId="0" fontId="6" fillId="0" borderId="0" xfId="0" applyFont="1" applyAlignment="1">
      <alignment vertical="center"/>
    </xf>
    <xf numFmtId="0" fontId="12" fillId="0" borderId="0" xfId="0" applyFont="1" applyAlignment="1">
      <alignment horizontal="justify" vertical="center" wrapText="1"/>
    </xf>
    <xf numFmtId="166" fontId="6" fillId="0" borderId="0" xfId="0" applyNumberFormat="1" applyFont="1" applyAlignment="1">
      <alignment horizontal="right" vertical="center"/>
    </xf>
    <xf numFmtId="166" fontId="6" fillId="4" borderId="0" xfId="0" applyNumberFormat="1" applyFont="1" applyFill="1" applyAlignment="1">
      <alignment horizontal="right" vertical="center"/>
    </xf>
    <xf numFmtId="2" fontId="4" fillId="0" borderId="0" xfId="0" applyNumberFormat="1" applyFont="1" applyAlignment="1">
      <alignment horizontal="justify" vertical="top" wrapText="1"/>
    </xf>
    <xf numFmtId="2" fontId="4" fillId="0" borderId="1" xfId="0" quotePrefix="1" applyNumberFormat="1" applyFont="1" applyBorder="1" applyAlignment="1">
      <alignment horizontal="right"/>
    </xf>
    <xf numFmtId="2" fontId="4" fillId="0" borderId="1" xfId="0" applyNumberFormat="1" applyFont="1" applyBorder="1" applyAlignment="1">
      <alignment wrapText="1"/>
    </xf>
    <xf numFmtId="2" fontId="4" fillId="0" borderId="3" xfId="0" quotePrefix="1" applyNumberFormat="1" applyFont="1" applyBorder="1" applyAlignment="1">
      <alignment horizontal="right"/>
    </xf>
    <xf numFmtId="2" fontId="4" fillId="0" borderId="3" xfId="0" applyNumberFormat="1" applyFont="1" applyBorder="1" applyAlignment="1">
      <alignment wrapText="1"/>
    </xf>
    <xf numFmtId="0" fontId="0" fillId="0" borderId="1" xfId="0" applyBorder="1"/>
    <xf numFmtId="0" fontId="0" fillId="0" borderId="3" xfId="0" applyBorder="1"/>
    <xf numFmtId="2" fontId="0" fillId="0" borderId="3" xfId="0" applyNumberFormat="1" applyBorder="1"/>
    <xf numFmtId="2" fontId="0" fillId="0" borderId="3" xfId="2" applyNumberFormat="1" applyFont="1" applyBorder="1"/>
    <xf numFmtId="0" fontId="18" fillId="0" borderId="1" xfId="0" applyFont="1" applyBorder="1" applyAlignment="1">
      <alignment vertical="top" wrapText="1"/>
    </xf>
    <xf numFmtId="0" fontId="18" fillId="0" borderId="0" xfId="0" applyFont="1" applyAlignment="1">
      <alignment vertical="top" wrapText="1"/>
    </xf>
    <xf numFmtId="0" fontId="18" fillId="0" borderId="3" xfId="0" applyFont="1" applyBorder="1"/>
    <xf numFmtId="2" fontId="19" fillId="0" borderId="0" xfId="0" applyNumberFormat="1" applyFont="1" applyAlignment="1">
      <alignment horizontal="center" vertical="top" wrapText="1"/>
    </xf>
    <xf numFmtId="2" fontId="16" fillId="0" borderId="1" xfId="0" quotePrefix="1" applyNumberFormat="1" applyFont="1" applyBorder="1" applyAlignment="1">
      <alignment horizontal="left" vertical="top" wrapText="1"/>
    </xf>
    <xf numFmtId="2" fontId="16" fillId="0" borderId="3" xfId="0" quotePrefix="1" applyNumberFormat="1" applyFont="1" applyBorder="1" applyAlignment="1">
      <alignment horizontal="justify" vertical="top" wrapText="1"/>
    </xf>
    <xf numFmtId="0" fontId="17" fillId="0" borderId="0" xfId="0" applyFont="1"/>
    <xf numFmtId="0" fontId="18" fillId="0" borderId="1" xfId="0" applyFont="1" applyBorder="1"/>
    <xf numFmtId="2" fontId="0" fillId="0" borderId="1" xfId="0" applyNumberFormat="1" applyBorder="1"/>
    <xf numFmtId="0" fontId="0" fillId="0" borderId="1" xfId="0" applyFont="1" applyBorder="1"/>
    <xf numFmtId="2" fontId="16" fillId="0" borderId="0" xfId="0" quotePrefix="1" applyNumberFormat="1" applyFont="1" applyBorder="1" applyAlignment="1">
      <alignment horizontal="justify" vertical="top" wrapText="1"/>
    </xf>
    <xf numFmtId="2" fontId="4" fillId="0" borderId="0" xfId="0" quotePrefix="1" applyNumberFormat="1" applyFont="1" applyBorder="1" applyAlignment="1">
      <alignment horizontal="right"/>
    </xf>
    <xf numFmtId="2" fontId="4" fillId="0" borderId="0" xfId="0" applyNumberFormat="1" applyFont="1" applyBorder="1" applyAlignment="1">
      <alignment wrapText="1"/>
    </xf>
    <xf numFmtId="2" fontId="5" fillId="3" borderId="2" xfId="0" applyNumberFormat="1" applyFont="1" applyFill="1" applyBorder="1" applyAlignment="1">
      <alignment horizontal="justify" vertical="top" wrapText="1"/>
    </xf>
    <xf numFmtId="2" fontId="8" fillId="3" borderId="2" xfId="0" applyNumberFormat="1" applyFont="1" applyFill="1" applyBorder="1" applyAlignment="1">
      <alignment horizontal="right"/>
    </xf>
    <xf numFmtId="0" fontId="0" fillId="0" borderId="0" xfId="0" applyBorder="1"/>
    <xf numFmtId="0" fontId="18" fillId="0" borderId="0" xfId="0" applyFont="1" applyBorder="1"/>
    <xf numFmtId="2" fontId="0" fillId="0" borderId="0" xfId="0" applyNumberFormat="1" applyBorder="1"/>
    <xf numFmtId="49" fontId="0" fillId="0" borderId="0" xfId="0" applyNumberFormat="1"/>
    <xf numFmtId="49" fontId="0" fillId="0" borderId="0" xfId="0" applyNumberFormat="1" applyAlignment="1">
      <alignment vertical="top"/>
    </xf>
    <xf numFmtId="165" fontId="16" fillId="0" borderId="1" xfId="0" applyNumberFormat="1" applyFont="1" applyBorder="1" applyAlignment="1">
      <alignment horizontal="left" vertical="top"/>
    </xf>
    <xf numFmtId="165" fontId="16" fillId="0" borderId="3" xfId="0" applyNumberFormat="1" applyFont="1" applyBorder="1" applyAlignment="1">
      <alignment horizontal="left" vertical="top"/>
    </xf>
    <xf numFmtId="165" fontId="16" fillId="0" borderId="0" xfId="0" applyNumberFormat="1" applyFont="1" applyBorder="1" applyAlignment="1">
      <alignment horizontal="left" vertical="top"/>
    </xf>
    <xf numFmtId="0" fontId="18" fillId="0" borderId="0" xfId="0" applyFont="1"/>
    <xf numFmtId="49" fontId="18" fillId="0" borderId="1" xfId="0" applyNumberFormat="1" applyFont="1" applyBorder="1" applyAlignment="1">
      <alignment vertical="top"/>
    </xf>
    <xf numFmtId="49" fontId="18" fillId="0" borderId="0" xfId="0" applyNumberFormat="1" applyFont="1" applyAlignment="1">
      <alignment vertical="top"/>
    </xf>
    <xf numFmtId="2" fontId="18" fillId="0" borderId="1" xfId="0" applyNumberFormat="1" applyFont="1" applyBorder="1"/>
    <xf numFmtId="2" fontId="18" fillId="0" borderId="3" xfId="0" applyNumberFormat="1" applyFont="1" applyBorder="1"/>
    <xf numFmtId="0" fontId="18" fillId="0" borderId="1" xfId="0" applyFont="1" applyBorder="1" applyAlignment="1">
      <alignment wrapText="1"/>
    </xf>
    <xf numFmtId="167" fontId="0" fillId="0" borderId="0" xfId="0" applyNumberFormat="1"/>
    <xf numFmtId="4" fontId="14" fillId="4" borderId="5" xfId="2" applyNumberFormat="1" applyFont="1" applyFill="1" applyBorder="1" applyAlignment="1" applyProtection="1">
      <alignment vertical="center"/>
    </xf>
    <xf numFmtId="0" fontId="16" fillId="0" borderId="1" xfId="0" applyFont="1" applyBorder="1" applyAlignment="1">
      <alignment vertical="top" wrapText="1"/>
    </xf>
    <xf numFmtId="0" fontId="16" fillId="0" borderId="1" xfId="0" applyFont="1" applyBorder="1"/>
    <xf numFmtId="2" fontId="16" fillId="0" borderId="1" xfId="0" applyNumberFormat="1" applyFont="1" applyBorder="1"/>
    <xf numFmtId="0" fontId="20" fillId="0" borderId="1" xfId="0" applyFont="1" applyBorder="1"/>
    <xf numFmtId="2" fontId="3" fillId="0" borderId="0" xfId="0" applyNumberFormat="1" applyFont="1" applyAlignment="1">
      <alignment horizontal="center" wrapText="1"/>
    </xf>
    <xf numFmtId="2" fontId="3" fillId="0" borderId="0" xfId="2" applyNumberFormat="1" applyFont="1" applyFill="1" applyAlignment="1" applyProtection="1">
      <alignment horizontal="center" wrapText="1"/>
    </xf>
    <xf numFmtId="4" fontId="3" fillId="4" borderId="0" xfId="2" applyNumberFormat="1" applyFont="1" applyFill="1" applyAlignment="1" applyProtection="1">
      <alignment horizontal="center" wrapText="1"/>
    </xf>
    <xf numFmtId="4" fontId="3" fillId="0" borderId="0" xfId="2" applyNumberFormat="1" applyFont="1" applyFill="1" applyAlignment="1" applyProtection="1">
      <alignment horizontal="center" wrapText="1"/>
    </xf>
  </cellXfs>
  <cellStyles count="4">
    <cellStyle name="Comma 2" xfId="2"/>
    <cellStyle name="Normal 2" xfId="3"/>
    <cellStyle name="Normal 3" xfId="1"/>
    <cellStyle name="Normalno"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G33"/>
  <sheetViews>
    <sheetView tabSelected="1" view="pageBreakPreview" zoomScaleNormal="100" zoomScaleSheetLayoutView="100" workbookViewId="0">
      <selection activeCell="B24" sqref="B24"/>
    </sheetView>
  </sheetViews>
  <sheetFormatPr defaultRowHeight="15"/>
  <cols>
    <col min="1" max="1" width="4.85546875" customWidth="1"/>
    <col min="2" max="2" width="53.28515625" customWidth="1"/>
    <col min="3" max="3" width="4.7109375" customWidth="1"/>
    <col min="4" max="4" width="6.42578125" customWidth="1"/>
    <col min="5" max="5" width="6.7109375" customWidth="1"/>
    <col min="6" max="6" width="17.140625" customWidth="1"/>
    <col min="7" max="7" width="3.85546875" customWidth="1"/>
  </cols>
  <sheetData>
    <row r="1" spans="1:7">
      <c r="A1" s="36"/>
      <c r="B1" s="37"/>
      <c r="C1" s="38"/>
      <c r="D1" s="11"/>
      <c r="E1" s="15"/>
      <c r="F1" s="13"/>
      <c r="G1" s="35"/>
    </row>
    <row r="2" spans="1:7">
      <c r="A2" s="34"/>
      <c r="B2" s="37"/>
      <c r="C2" s="38"/>
      <c r="D2" s="3"/>
      <c r="E2" s="16"/>
      <c r="F2" s="4"/>
      <c r="G2" s="35"/>
    </row>
    <row r="3" spans="1:7">
      <c r="A3" s="39"/>
      <c r="B3" s="40" t="s">
        <v>0</v>
      </c>
      <c r="C3" s="41"/>
      <c r="D3" s="9"/>
      <c r="E3" s="17"/>
      <c r="F3" s="10"/>
      <c r="G3" s="42"/>
    </row>
    <row r="4" spans="1:7">
      <c r="A4" s="39"/>
      <c r="B4" s="43"/>
      <c r="C4" s="41"/>
      <c r="D4" s="9"/>
      <c r="E4" s="17"/>
      <c r="F4" s="10"/>
      <c r="G4" s="42"/>
    </row>
    <row r="5" spans="1:7" ht="45">
      <c r="A5" s="39"/>
      <c r="B5" s="40" t="s">
        <v>73</v>
      </c>
      <c r="C5" s="41"/>
      <c r="D5" s="9"/>
      <c r="E5" s="17"/>
      <c r="F5" s="10"/>
      <c r="G5" s="42"/>
    </row>
    <row r="6" spans="1:7">
      <c r="A6" s="39"/>
      <c r="B6" s="40"/>
      <c r="C6" s="41"/>
      <c r="D6" s="9"/>
      <c r="E6" s="17"/>
      <c r="F6" s="10"/>
      <c r="G6" s="42"/>
    </row>
    <row r="7" spans="1:7">
      <c r="A7" s="39"/>
      <c r="B7" s="40"/>
      <c r="C7" s="41"/>
      <c r="D7" s="9"/>
      <c r="E7" s="17"/>
      <c r="F7" s="10"/>
      <c r="G7" s="42"/>
    </row>
    <row r="8" spans="1:7">
      <c r="A8" s="39"/>
      <c r="B8" s="40" t="s">
        <v>1</v>
      </c>
      <c r="C8" s="41"/>
      <c r="D8" s="9"/>
      <c r="E8" s="17"/>
      <c r="F8" s="10"/>
      <c r="G8" s="42"/>
    </row>
    <row r="9" spans="1:7">
      <c r="A9" s="39"/>
      <c r="B9" s="40"/>
      <c r="C9" s="41"/>
      <c r="D9" s="9"/>
      <c r="E9" s="17"/>
      <c r="F9" s="10"/>
      <c r="G9" s="42"/>
    </row>
    <row r="10" spans="1:7" ht="15.75">
      <c r="A10" s="44"/>
      <c r="B10" s="45" t="s">
        <v>3</v>
      </c>
      <c r="C10" s="46"/>
      <c r="D10" s="26"/>
      <c r="E10" s="27"/>
      <c r="F10" s="28"/>
      <c r="G10" s="47"/>
    </row>
    <row r="11" spans="1:7" ht="15.75">
      <c r="A11" s="44"/>
      <c r="B11" s="48"/>
      <c r="C11" s="49"/>
      <c r="D11" s="29"/>
      <c r="E11" s="30"/>
      <c r="F11" s="32">
        <f>Troškovnik!F13</f>
        <v>0</v>
      </c>
      <c r="G11" s="47"/>
    </row>
    <row r="12" spans="1:7" ht="15.75">
      <c r="A12" s="44"/>
      <c r="B12" s="48" t="s">
        <v>49</v>
      </c>
      <c r="C12" s="49"/>
      <c r="D12" s="29"/>
      <c r="E12" s="30"/>
      <c r="F12" s="31"/>
      <c r="G12" s="47"/>
    </row>
    <row r="13" spans="1:7" ht="15.75">
      <c r="A13" s="50"/>
      <c r="B13" s="48"/>
      <c r="C13" s="49"/>
      <c r="D13" s="29"/>
      <c r="E13" s="30"/>
      <c r="F13" s="33">
        <f>Troškovnik!F25</f>
        <v>0</v>
      </c>
      <c r="G13" s="47"/>
    </row>
    <row r="14" spans="1:7" ht="15.75">
      <c r="A14" s="44"/>
      <c r="B14" s="48" t="s">
        <v>50</v>
      </c>
      <c r="C14" s="49"/>
      <c r="D14" s="29"/>
      <c r="E14" s="30"/>
      <c r="F14" s="31"/>
      <c r="G14" s="47"/>
    </row>
    <row r="15" spans="1:7" ht="15.75">
      <c r="A15" s="50"/>
      <c r="B15" s="48"/>
      <c r="C15" s="49"/>
      <c r="D15" s="29"/>
      <c r="E15" s="103"/>
      <c r="F15" s="32">
        <f>Troškovnik!F41</f>
        <v>0</v>
      </c>
      <c r="G15" s="47"/>
    </row>
    <row r="16" spans="1:7" ht="15.75">
      <c r="A16" s="50"/>
      <c r="B16" s="45" t="s">
        <v>51</v>
      </c>
      <c r="C16" s="46"/>
      <c r="D16" s="26"/>
      <c r="E16" s="27"/>
      <c r="F16" s="28"/>
      <c r="G16" s="47"/>
    </row>
    <row r="17" spans="1:7" ht="15.75">
      <c r="A17" s="50"/>
      <c r="B17" s="48"/>
      <c r="C17" s="49"/>
      <c r="D17" s="29"/>
      <c r="E17" s="30"/>
      <c r="F17" s="31">
        <f>Troškovnik!F53</f>
        <v>0</v>
      </c>
      <c r="G17" s="47"/>
    </row>
    <row r="18" spans="1:7" ht="15.75">
      <c r="A18" s="50"/>
      <c r="B18" s="48" t="s">
        <v>52</v>
      </c>
      <c r="C18" s="49"/>
      <c r="D18" s="29"/>
      <c r="E18" s="30"/>
      <c r="F18" s="31"/>
      <c r="G18" s="47"/>
    </row>
    <row r="19" spans="1:7" ht="15.75">
      <c r="A19" s="50"/>
      <c r="B19" s="48"/>
      <c r="C19" s="49"/>
      <c r="D19" s="29"/>
      <c r="E19" s="30"/>
      <c r="F19" s="31">
        <f>Troškovnik!F59</f>
        <v>0</v>
      </c>
      <c r="G19" s="47"/>
    </row>
    <row r="20" spans="1:7" ht="15.75">
      <c r="A20" s="50"/>
      <c r="B20" s="48" t="s">
        <v>53</v>
      </c>
      <c r="C20" s="49"/>
      <c r="D20" s="29"/>
      <c r="E20" s="30"/>
      <c r="F20" s="31"/>
      <c r="G20" s="47"/>
    </row>
    <row r="21" spans="1:7" ht="15.75">
      <c r="A21" s="50"/>
      <c r="B21" s="48"/>
      <c r="C21" s="49"/>
      <c r="D21" s="29"/>
      <c r="E21" s="30"/>
      <c r="F21" s="31">
        <f>Troškovnik!F69</f>
        <v>0</v>
      </c>
      <c r="G21" s="47"/>
    </row>
    <row r="22" spans="1:7" ht="15.75">
      <c r="A22" s="50"/>
      <c r="B22" s="48" t="s">
        <v>54</v>
      </c>
      <c r="C22" s="49"/>
      <c r="D22" s="29"/>
      <c r="E22" s="30"/>
      <c r="F22" s="31"/>
      <c r="G22" s="47"/>
    </row>
    <row r="23" spans="1:7" ht="15.75">
      <c r="A23" s="50"/>
      <c r="B23" s="48"/>
      <c r="C23" s="49"/>
      <c r="D23" s="29"/>
      <c r="E23" s="30"/>
      <c r="F23" s="31">
        <f>Troškovnik!F76</f>
        <v>0</v>
      </c>
      <c r="G23" s="47"/>
    </row>
    <row r="24" spans="1:7" ht="15.75">
      <c r="A24" s="50"/>
      <c r="B24" s="48" t="s">
        <v>72</v>
      </c>
      <c r="C24" s="49"/>
      <c r="D24" s="29"/>
      <c r="E24" s="30"/>
      <c r="F24" s="31"/>
      <c r="G24" s="47"/>
    </row>
    <row r="25" spans="1:7" ht="15.75">
      <c r="A25" s="50"/>
      <c r="B25" s="48"/>
      <c r="C25" s="49"/>
      <c r="D25" s="29"/>
      <c r="E25" s="30"/>
      <c r="F25" s="31">
        <f>Troškovnik!F86</f>
        <v>0</v>
      </c>
      <c r="G25" s="47"/>
    </row>
    <row r="26" spans="1:7" ht="15.75">
      <c r="A26" s="50"/>
      <c r="B26" s="48" t="s">
        <v>70</v>
      </c>
      <c r="C26" s="49"/>
      <c r="D26" s="29"/>
      <c r="E26" s="30"/>
      <c r="F26" s="31"/>
      <c r="G26" s="47"/>
    </row>
    <row r="27" spans="1:7" ht="15.75">
      <c r="A27" s="50"/>
      <c r="B27" s="48"/>
      <c r="C27" s="49"/>
      <c r="D27" s="29"/>
      <c r="E27" s="30"/>
      <c r="F27" s="31">
        <f>Troškovnik!F100</f>
        <v>0</v>
      </c>
      <c r="G27" s="47"/>
    </row>
    <row r="28" spans="1:7" ht="16.5" thickBot="1">
      <c r="A28" s="51"/>
      <c r="B28" s="52"/>
      <c r="C28" s="53"/>
      <c r="D28" s="19"/>
      <c r="E28" s="20"/>
      <c r="F28" s="21"/>
      <c r="G28" s="54"/>
    </row>
    <row r="29" spans="1:7" ht="17.25" thickTop="1" thickBot="1">
      <c r="A29" s="51"/>
      <c r="B29" s="55" t="s">
        <v>2</v>
      </c>
      <c r="C29" s="56"/>
      <c r="D29" s="22"/>
      <c r="E29" s="22"/>
      <c r="F29" s="23">
        <f>SUM(F11,F13,F15,F17,F19,F21,F23,F25,F27)</f>
        <v>0</v>
      </c>
      <c r="G29" s="54"/>
    </row>
    <row r="30" spans="1:7" ht="15.75" thickTop="1">
      <c r="A30" s="57"/>
      <c r="B30" s="58"/>
      <c r="C30" s="59"/>
      <c r="D30" s="7"/>
      <c r="E30" s="18"/>
      <c r="F30" s="8"/>
      <c r="G30" s="42"/>
    </row>
    <row r="31" spans="1:7">
      <c r="A31" s="60"/>
      <c r="B31" s="61"/>
      <c r="C31" s="62"/>
      <c r="D31" s="62"/>
      <c r="E31" s="63"/>
      <c r="F31" s="62"/>
      <c r="G31" s="35"/>
    </row>
    <row r="32" spans="1:7">
      <c r="A32" s="34"/>
      <c r="B32" s="64"/>
      <c r="C32" s="38"/>
      <c r="D32" s="2"/>
      <c r="E32" s="16"/>
      <c r="F32" s="1"/>
      <c r="G32" s="35"/>
    </row>
    <row r="33" spans="1:7">
      <c r="A33" s="34"/>
      <c r="B33" s="64"/>
      <c r="C33" s="38"/>
      <c r="D33" s="2"/>
      <c r="E33" s="16"/>
      <c r="F33" s="14"/>
      <c r="G33" s="35"/>
    </row>
  </sheetData>
  <sheetProtection algorithmName="SHA-512" hashValue="i3yHZn9nH7wdLvCFjXJ1uzH18FiLq7ewr8uSLQgNjCEqCNVSm1r8hK+j3Uh4wkLY10ejHaFsK5KKhV3rWBJXYw==" saltValue="PKJnz4sj+RPU3bPnCWAItw==" spinCount="100000" sheet="1" objects="1" scenarios="1"/>
  <protectedRanges>
    <protectedRange sqref="F11:F27" name="Range1_2"/>
  </protectedRange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F101"/>
  <sheetViews>
    <sheetView topLeftCell="A68" zoomScale="140" zoomScaleNormal="140" workbookViewId="0">
      <selection activeCell="E81" sqref="E81"/>
    </sheetView>
  </sheetViews>
  <sheetFormatPr defaultRowHeight="15"/>
  <cols>
    <col min="1" max="1" width="4.85546875" customWidth="1"/>
    <col min="2" max="2" width="61.28515625" customWidth="1"/>
    <col min="3" max="3" width="6.5703125" bestFit="1" customWidth="1"/>
    <col min="4" max="4" width="9.5703125" customWidth="1"/>
    <col min="5" max="5" width="10.140625" customWidth="1"/>
    <col min="6" max="6" width="13.140625" customWidth="1"/>
  </cols>
  <sheetData>
    <row r="1" spans="1:6">
      <c r="A1" s="36"/>
      <c r="B1" s="37"/>
      <c r="C1" s="38"/>
      <c r="D1" s="11"/>
      <c r="E1" s="15"/>
      <c r="F1" s="13"/>
    </row>
    <row r="2" spans="1:6">
      <c r="A2" s="34"/>
      <c r="B2" s="37"/>
      <c r="C2" s="38"/>
      <c r="D2" s="3"/>
      <c r="E2" s="16"/>
      <c r="F2" s="4"/>
    </row>
    <row r="3" spans="1:6">
      <c r="A3" s="34"/>
      <c r="B3" s="37" t="s">
        <v>0</v>
      </c>
      <c r="C3" s="38"/>
      <c r="D3" s="3"/>
      <c r="E3" s="16"/>
      <c r="F3" s="4"/>
    </row>
    <row r="4" spans="1:6">
      <c r="A4" s="34"/>
      <c r="B4" s="64"/>
      <c r="C4" s="38"/>
      <c r="D4" s="3"/>
      <c r="E4" s="16"/>
      <c r="F4" s="4"/>
    </row>
    <row r="5" spans="1:6" ht="25.5">
      <c r="A5" s="34"/>
      <c r="B5" s="37" t="s">
        <v>74</v>
      </c>
      <c r="C5" s="38"/>
      <c r="D5" s="3"/>
      <c r="E5" s="16"/>
      <c r="F5" s="4"/>
    </row>
    <row r="6" spans="1:6">
      <c r="A6" s="34"/>
      <c r="B6" s="37"/>
      <c r="C6" s="38"/>
      <c r="D6" s="3"/>
      <c r="E6" s="16"/>
      <c r="F6" s="4"/>
    </row>
    <row r="7" spans="1:6">
      <c r="A7" s="34"/>
      <c r="B7" s="37" t="s">
        <v>16</v>
      </c>
      <c r="C7" s="38"/>
      <c r="D7" s="3"/>
      <c r="E7" s="16"/>
      <c r="F7" s="4"/>
    </row>
    <row r="8" spans="1:6">
      <c r="A8" s="34"/>
      <c r="B8" s="37"/>
      <c r="C8" s="108" t="s">
        <v>4</v>
      </c>
      <c r="D8" s="109" t="s">
        <v>5</v>
      </c>
      <c r="E8" s="110" t="s">
        <v>6</v>
      </c>
      <c r="F8" s="111" t="s">
        <v>7</v>
      </c>
    </row>
    <row r="9" spans="1:6">
      <c r="A9" s="34"/>
      <c r="B9" s="37"/>
      <c r="C9" s="108"/>
      <c r="D9" s="109"/>
      <c r="E9" s="110"/>
      <c r="F9" s="111"/>
    </row>
    <row r="10" spans="1:6" ht="193.5" customHeight="1">
      <c r="A10" s="93" t="s">
        <v>8</v>
      </c>
      <c r="B10" s="77" t="s">
        <v>56</v>
      </c>
      <c r="C10" s="65"/>
      <c r="D10" s="66"/>
      <c r="E10" s="24"/>
      <c r="F10" s="24"/>
    </row>
    <row r="11" spans="1:6">
      <c r="A11" s="94"/>
      <c r="B11" s="78" t="s">
        <v>15</v>
      </c>
      <c r="C11" s="67" t="s">
        <v>14</v>
      </c>
      <c r="D11" s="68">
        <v>1</v>
      </c>
      <c r="E11" s="25"/>
      <c r="F11" s="25">
        <f>D11*E11</f>
        <v>0</v>
      </c>
    </row>
    <row r="12" spans="1:6" ht="15.75" thickBot="1">
      <c r="A12" s="95"/>
      <c r="B12" s="83"/>
      <c r="C12" s="84"/>
      <c r="D12" s="85"/>
      <c r="E12" s="12"/>
      <c r="F12" s="12"/>
    </row>
    <row r="13" spans="1:6">
      <c r="A13" s="95"/>
      <c r="B13" s="86" t="s">
        <v>2</v>
      </c>
      <c r="C13" s="87"/>
      <c r="D13" s="5"/>
      <c r="E13" s="5"/>
      <c r="F13" s="6">
        <f>SUM(F11)</f>
        <v>0</v>
      </c>
    </row>
    <row r="14" spans="1:6" ht="15.75" thickTop="1">
      <c r="A14" s="96"/>
      <c r="B14" s="79"/>
    </row>
    <row r="15" spans="1:6">
      <c r="A15" s="96"/>
      <c r="B15" s="76" t="s">
        <v>17</v>
      </c>
    </row>
    <row r="16" spans="1:6" ht="171" customHeight="1">
      <c r="A16" s="97" t="s">
        <v>8</v>
      </c>
      <c r="B16" s="73" t="s">
        <v>57</v>
      </c>
      <c r="C16" s="69"/>
      <c r="D16" s="69"/>
      <c r="E16" s="69"/>
      <c r="F16" s="69"/>
    </row>
    <row r="17" spans="1:6">
      <c r="A17" s="75"/>
      <c r="B17" s="78" t="s">
        <v>26</v>
      </c>
      <c r="C17" s="70" t="s">
        <v>12</v>
      </c>
      <c r="D17" s="70">
        <v>64</v>
      </c>
      <c r="E17" s="70"/>
      <c r="F17" s="72">
        <f>D17*E17</f>
        <v>0</v>
      </c>
    </row>
    <row r="18" spans="1:6">
      <c r="A18" s="96"/>
      <c r="B18" s="79"/>
    </row>
    <row r="19" spans="1:6" ht="76.5">
      <c r="A19" s="97" t="s">
        <v>10</v>
      </c>
      <c r="B19" s="73" t="s">
        <v>58</v>
      </c>
      <c r="C19" s="69"/>
      <c r="D19" s="69"/>
      <c r="E19" s="69"/>
      <c r="F19" s="69"/>
    </row>
    <row r="20" spans="1:6">
      <c r="A20" s="75"/>
      <c r="B20" s="75" t="s">
        <v>25</v>
      </c>
      <c r="C20" s="70" t="s">
        <v>9</v>
      </c>
      <c r="D20" s="70">
        <v>1</v>
      </c>
      <c r="E20" s="70"/>
      <c r="F20" s="72">
        <f>D20*E20</f>
        <v>0</v>
      </c>
    </row>
    <row r="21" spans="1:6">
      <c r="A21" s="96"/>
      <c r="B21" s="79"/>
    </row>
    <row r="22" spans="1:6" ht="63.75">
      <c r="A22" s="98" t="s">
        <v>11</v>
      </c>
      <c r="B22" s="74" t="s">
        <v>28</v>
      </c>
      <c r="C22" s="107"/>
      <c r="D22" s="107"/>
      <c r="E22" s="107"/>
      <c r="F22" s="107"/>
    </row>
    <row r="23" spans="1:6">
      <c r="A23" s="80"/>
      <c r="B23" s="75" t="s">
        <v>27</v>
      </c>
      <c r="C23" s="80" t="s">
        <v>9</v>
      </c>
      <c r="D23" s="69">
        <v>1</v>
      </c>
      <c r="E23" s="69"/>
      <c r="F23" s="81">
        <f>D23*E23</f>
        <v>0</v>
      </c>
    </row>
    <row r="24" spans="1:6" ht="15.75" thickBot="1">
      <c r="A24" s="89"/>
      <c r="B24" s="89"/>
      <c r="C24" s="89"/>
      <c r="D24" s="88"/>
      <c r="E24" s="88"/>
      <c r="F24" s="90"/>
    </row>
    <row r="25" spans="1:6" ht="16.5" thickTop="1" thickBot="1">
      <c r="A25" s="89"/>
      <c r="B25" s="86" t="s">
        <v>2</v>
      </c>
      <c r="C25" s="87"/>
      <c r="D25" s="5"/>
      <c r="E25" s="5"/>
      <c r="F25" s="6">
        <f>SUM(F23+F20+F17)</f>
        <v>0</v>
      </c>
    </row>
    <row r="26" spans="1:6" ht="15.75" thickTop="1">
      <c r="A26" s="96"/>
      <c r="B26" s="79"/>
    </row>
    <row r="27" spans="1:6">
      <c r="A27" s="96"/>
      <c r="B27" s="76" t="s">
        <v>18</v>
      </c>
    </row>
    <row r="28" spans="1:6">
      <c r="A28" s="96"/>
      <c r="B28" s="79"/>
    </row>
    <row r="29" spans="1:6" ht="153">
      <c r="A29" s="97" t="s">
        <v>8</v>
      </c>
      <c r="B29" s="73" t="s">
        <v>59</v>
      </c>
      <c r="C29" s="82"/>
      <c r="D29" s="82"/>
      <c r="E29" s="82"/>
      <c r="F29" s="82"/>
    </row>
    <row r="30" spans="1:6">
      <c r="A30" s="75"/>
      <c r="B30" s="75" t="s">
        <v>19</v>
      </c>
      <c r="C30" s="70" t="s">
        <v>20</v>
      </c>
      <c r="D30" s="70">
        <v>20</v>
      </c>
      <c r="E30" s="70"/>
      <c r="F30" s="71">
        <f>D30*E30</f>
        <v>0</v>
      </c>
    </row>
    <row r="31" spans="1:6">
      <c r="A31" s="96"/>
      <c r="B31" s="79"/>
    </row>
    <row r="32" spans="1:6" ht="114.75" customHeight="1">
      <c r="A32" s="97" t="s">
        <v>10</v>
      </c>
      <c r="B32" s="73" t="s">
        <v>60</v>
      </c>
      <c r="C32" s="69"/>
      <c r="D32" s="69"/>
      <c r="E32" s="69"/>
      <c r="F32" s="69"/>
    </row>
    <row r="33" spans="1:6">
      <c r="A33" s="75"/>
      <c r="B33" s="75" t="s">
        <v>21</v>
      </c>
      <c r="C33" s="75" t="s">
        <v>9</v>
      </c>
      <c r="D33" s="75">
        <v>4</v>
      </c>
      <c r="E33" s="70"/>
      <c r="F33" s="71">
        <f>D33*E33</f>
        <v>0</v>
      </c>
    </row>
    <row r="34" spans="1:6">
      <c r="A34" s="96"/>
      <c r="B34" s="79"/>
    </row>
    <row r="35" spans="1:6" ht="76.5">
      <c r="A35" s="97" t="s">
        <v>11</v>
      </c>
      <c r="B35" s="73" t="s">
        <v>29</v>
      </c>
      <c r="C35" s="69"/>
      <c r="D35" s="69"/>
      <c r="E35" s="69"/>
      <c r="F35" s="69"/>
    </row>
    <row r="36" spans="1:6">
      <c r="A36" s="75"/>
      <c r="B36" s="75" t="s">
        <v>22</v>
      </c>
      <c r="C36" s="75" t="s">
        <v>14</v>
      </c>
      <c r="D36" s="75">
        <v>2</v>
      </c>
      <c r="E36" s="70"/>
      <c r="F36" s="71">
        <f>D36*E36</f>
        <v>0</v>
      </c>
    </row>
    <row r="37" spans="1:6">
      <c r="A37" s="96"/>
      <c r="B37" s="79"/>
    </row>
    <row r="38" spans="1:6" ht="49.5" customHeight="1">
      <c r="A38" s="97" t="s">
        <v>13</v>
      </c>
      <c r="B38" s="73" t="s">
        <v>61</v>
      </c>
      <c r="C38" s="69"/>
      <c r="D38" s="69"/>
      <c r="E38" s="69"/>
      <c r="F38" s="69"/>
    </row>
    <row r="39" spans="1:6">
      <c r="A39" s="75"/>
      <c r="B39" s="75" t="s">
        <v>23</v>
      </c>
      <c r="C39" s="70" t="s">
        <v>20</v>
      </c>
      <c r="D39" s="70">
        <v>20</v>
      </c>
      <c r="E39" s="70"/>
      <c r="F39" s="71">
        <f>D39*E39</f>
        <v>0</v>
      </c>
    </row>
    <row r="40" spans="1:6" ht="15.75" thickBot="1">
      <c r="A40" s="96"/>
    </row>
    <row r="41" spans="1:6" ht="16.5" thickTop="1" thickBot="1">
      <c r="A41" s="96"/>
      <c r="B41" s="86" t="s">
        <v>2</v>
      </c>
      <c r="C41" s="87"/>
      <c r="D41" s="5"/>
      <c r="E41" s="5"/>
      <c r="F41" s="6">
        <f>SUM(F39+F36+F33+F30)</f>
        <v>0</v>
      </c>
    </row>
    <row r="42" spans="1:6" ht="15.75" thickTop="1">
      <c r="A42" s="96"/>
    </row>
    <row r="43" spans="1:6">
      <c r="A43" s="96"/>
      <c r="B43" s="76" t="s">
        <v>24</v>
      </c>
    </row>
    <row r="44" spans="1:6" ht="127.5">
      <c r="A44" s="98" t="s">
        <v>8</v>
      </c>
      <c r="B44" s="73" t="s">
        <v>62</v>
      </c>
      <c r="C44" s="69"/>
      <c r="D44" s="69"/>
      <c r="E44" s="69"/>
      <c r="F44" s="69"/>
    </row>
    <row r="45" spans="1:6">
      <c r="B45" s="80" t="s">
        <v>30</v>
      </c>
      <c r="C45" s="80" t="s">
        <v>20</v>
      </c>
      <c r="D45" s="80">
        <v>10</v>
      </c>
      <c r="E45" s="80"/>
      <c r="F45" s="99">
        <f>D45*E45</f>
        <v>0</v>
      </c>
    </row>
    <row r="47" spans="1:6" ht="63.75">
      <c r="A47" s="98" t="s">
        <v>10</v>
      </c>
      <c r="B47" s="73" t="s">
        <v>31</v>
      </c>
      <c r="C47" s="69"/>
      <c r="D47" s="69"/>
      <c r="E47" s="69"/>
      <c r="F47" s="69"/>
    </row>
    <row r="48" spans="1:6">
      <c r="B48" s="80" t="s">
        <v>32</v>
      </c>
      <c r="C48" s="70" t="s">
        <v>33</v>
      </c>
      <c r="D48" s="70">
        <v>1</v>
      </c>
      <c r="E48" s="70"/>
      <c r="F48" s="71">
        <f>D48*E48</f>
        <v>0</v>
      </c>
    </row>
    <row r="50" spans="1:6" ht="38.25">
      <c r="A50" s="98" t="s">
        <v>11</v>
      </c>
      <c r="B50" s="73" t="s">
        <v>66</v>
      </c>
      <c r="C50" s="80"/>
      <c r="D50" s="80"/>
      <c r="E50" s="80"/>
      <c r="F50" s="80"/>
    </row>
    <row r="51" spans="1:6">
      <c r="A51" s="96"/>
      <c r="B51" s="80" t="s">
        <v>23</v>
      </c>
      <c r="C51" s="75" t="s">
        <v>20</v>
      </c>
      <c r="D51" s="75">
        <v>10</v>
      </c>
      <c r="E51" s="75"/>
      <c r="F51" s="100">
        <f>D51*E51</f>
        <v>0</v>
      </c>
    </row>
    <row r="52" spans="1:6" ht="15.75" thickBot="1"/>
    <row r="53" spans="1:6" ht="16.5" thickTop="1" thickBot="1">
      <c r="B53" s="86" t="s">
        <v>2</v>
      </c>
      <c r="C53" s="87"/>
      <c r="D53" s="5"/>
      <c r="E53" s="5"/>
      <c r="F53" s="6">
        <f>SUM(F51+F48+F45+F42)</f>
        <v>0</v>
      </c>
    </row>
    <row r="54" spans="1:6" ht="15.75" thickTop="1"/>
    <row r="55" spans="1:6">
      <c r="B55" s="76" t="s">
        <v>34</v>
      </c>
    </row>
    <row r="56" spans="1:6" ht="51.75">
      <c r="A56" s="98" t="s">
        <v>8</v>
      </c>
      <c r="B56" s="101" t="s">
        <v>65</v>
      </c>
      <c r="C56" s="80"/>
      <c r="D56" s="80"/>
      <c r="E56" s="80"/>
      <c r="F56" s="80"/>
    </row>
    <row r="57" spans="1:6">
      <c r="A57" s="96"/>
      <c r="B57" s="80" t="s">
        <v>35</v>
      </c>
      <c r="C57" s="75" t="s">
        <v>12</v>
      </c>
      <c r="D57" s="75">
        <v>93</v>
      </c>
      <c r="E57" s="75"/>
      <c r="F57" s="100">
        <f>D57*E57</f>
        <v>0</v>
      </c>
    </row>
    <row r="58" spans="1:6" ht="15.75" thickBot="1"/>
    <row r="59" spans="1:6" ht="16.5" thickTop="1" thickBot="1">
      <c r="B59" s="86" t="s">
        <v>2</v>
      </c>
      <c r="C59" s="87"/>
      <c r="D59" s="5"/>
      <c r="E59" s="5"/>
      <c r="F59" s="6">
        <f>SUM(F57)</f>
        <v>0</v>
      </c>
    </row>
    <row r="60" spans="1:6" ht="15.75" thickTop="1"/>
    <row r="61" spans="1:6">
      <c r="B61" s="76" t="s">
        <v>36</v>
      </c>
    </row>
    <row r="63" spans="1:6" ht="38.25">
      <c r="A63" s="98" t="s">
        <v>8</v>
      </c>
      <c r="B63" s="73" t="s">
        <v>63</v>
      </c>
      <c r="C63" s="96"/>
      <c r="D63" s="96"/>
      <c r="E63" s="96"/>
      <c r="F63" s="96"/>
    </row>
    <row r="64" spans="1:6">
      <c r="A64" s="96"/>
      <c r="B64" s="80" t="s">
        <v>37</v>
      </c>
      <c r="C64" s="75" t="s">
        <v>33</v>
      </c>
      <c r="D64" s="75">
        <v>1</v>
      </c>
      <c r="E64" s="75"/>
      <c r="F64" s="100">
        <f>D64*E64</f>
        <v>0</v>
      </c>
    </row>
    <row r="66" spans="1:6" ht="53.25" customHeight="1">
      <c r="A66" s="98" t="s">
        <v>10</v>
      </c>
      <c r="B66" s="74" t="s">
        <v>55</v>
      </c>
      <c r="C66" s="96"/>
      <c r="D66" s="96"/>
      <c r="E66" s="96"/>
      <c r="F66" s="96"/>
    </row>
    <row r="67" spans="1:6">
      <c r="A67" s="96"/>
      <c r="B67" s="75" t="s">
        <v>21</v>
      </c>
      <c r="C67" s="75" t="s">
        <v>9</v>
      </c>
      <c r="D67" s="75">
        <v>1</v>
      </c>
      <c r="E67" s="75"/>
      <c r="F67" s="100">
        <f>D67*E67</f>
        <v>0</v>
      </c>
    </row>
    <row r="68" spans="1:6" ht="15.75" thickBot="1"/>
    <row r="69" spans="1:6" ht="16.5" thickTop="1" thickBot="1">
      <c r="B69" s="86" t="s">
        <v>2</v>
      </c>
      <c r="C69" s="87"/>
      <c r="D69" s="5"/>
      <c r="E69" s="5"/>
      <c r="F69" s="6">
        <f>SUM(F67+F64)</f>
        <v>0</v>
      </c>
    </row>
    <row r="70" spans="1:6" ht="15.75" thickTop="1"/>
    <row r="71" spans="1:6">
      <c r="B71" s="76" t="s">
        <v>38</v>
      </c>
    </row>
    <row r="73" spans="1:6" ht="178.5">
      <c r="A73" s="98" t="s">
        <v>8</v>
      </c>
      <c r="B73" s="74" t="s">
        <v>69</v>
      </c>
      <c r="C73" s="96"/>
      <c r="D73" s="96"/>
      <c r="E73" s="96"/>
      <c r="F73" s="96"/>
    </row>
    <row r="74" spans="1:6">
      <c r="A74" s="96"/>
      <c r="B74" s="75" t="s">
        <v>39</v>
      </c>
      <c r="C74" s="75" t="s">
        <v>9</v>
      </c>
      <c r="D74" s="75">
        <v>4</v>
      </c>
      <c r="E74" s="75"/>
      <c r="F74" s="100">
        <f>D74*E74</f>
        <v>0</v>
      </c>
    </row>
    <row r="75" spans="1:6" ht="15.75" thickBot="1"/>
    <row r="76" spans="1:6" ht="16.5" thickTop="1" thickBot="1">
      <c r="A76" s="96"/>
      <c r="B76" s="86" t="s">
        <v>2</v>
      </c>
      <c r="C76" s="87"/>
      <c r="D76" s="5"/>
      <c r="E76" s="5"/>
      <c r="F76" s="6">
        <f>SUM(F74)</f>
        <v>0</v>
      </c>
    </row>
    <row r="77" spans="1:6" ht="15.75" thickTop="1"/>
    <row r="78" spans="1:6">
      <c r="B78" s="76" t="s">
        <v>71</v>
      </c>
    </row>
    <row r="80" spans="1:6" ht="25.5">
      <c r="A80" s="98" t="s">
        <v>10</v>
      </c>
      <c r="B80" s="104" t="s">
        <v>40</v>
      </c>
      <c r="C80" s="105"/>
      <c r="D80" s="105"/>
      <c r="E80" s="105"/>
      <c r="F80" s="105"/>
    </row>
    <row r="81" spans="1:6">
      <c r="A81" s="96"/>
      <c r="B81" s="105" t="s">
        <v>41</v>
      </c>
      <c r="C81" s="105" t="s">
        <v>33</v>
      </c>
      <c r="D81" s="105">
        <v>1</v>
      </c>
      <c r="E81" s="105"/>
      <c r="F81" s="106">
        <f>D81*E81</f>
        <v>0</v>
      </c>
    </row>
    <row r="83" spans="1:6" ht="26.25">
      <c r="A83" s="92" t="s">
        <v>11</v>
      </c>
      <c r="B83" s="101" t="s">
        <v>67</v>
      </c>
      <c r="C83" s="69"/>
      <c r="D83" s="69"/>
      <c r="E83" s="69"/>
      <c r="F83" s="69"/>
    </row>
    <row r="84" spans="1:6">
      <c r="B84" s="105" t="s">
        <v>68</v>
      </c>
      <c r="C84" s="70" t="s">
        <v>9</v>
      </c>
      <c r="D84" s="70">
        <v>1</v>
      </c>
      <c r="E84" s="70"/>
      <c r="F84" s="71">
        <f>D84*E84</f>
        <v>0</v>
      </c>
    </row>
    <row r="85" spans="1:6" ht="15.75" thickBot="1"/>
    <row r="86" spans="1:6" ht="16.5" thickTop="1" thickBot="1">
      <c r="B86" s="86" t="s">
        <v>2</v>
      </c>
      <c r="C86" s="87"/>
      <c r="D86" s="5"/>
      <c r="E86" s="5"/>
      <c r="F86" s="6">
        <f>SUM(F84+F81)</f>
        <v>0</v>
      </c>
    </row>
    <row r="87" spans="1:6" ht="15.75" thickTop="1"/>
    <row r="89" spans="1:6">
      <c r="B89" s="76" t="s">
        <v>42</v>
      </c>
    </row>
    <row r="91" spans="1:6" ht="43.5" customHeight="1">
      <c r="A91" s="92" t="s">
        <v>8</v>
      </c>
      <c r="B91" s="73" t="s">
        <v>43</v>
      </c>
      <c r="C91" s="69"/>
      <c r="D91" s="69"/>
      <c r="E91" s="69"/>
      <c r="F91" s="69"/>
    </row>
    <row r="92" spans="1:6">
      <c r="A92" s="102"/>
      <c r="B92" s="80" t="s">
        <v>44</v>
      </c>
      <c r="C92" s="80" t="s">
        <v>33</v>
      </c>
      <c r="D92" s="80">
        <v>1</v>
      </c>
      <c r="E92" s="80"/>
      <c r="F92" s="99">
        <f>D92*E92</f>
        <v>0</v>
      </c>
    </row>
    <row r="94" spans="1:6" ht="51.75">
      <c r="A94" s="92" t="s">
        <v>10</v>
      </c>
      <c r="B94" s="101" t="s">
        <v>64</v>
      </c>
      <c r="C94" s="69"/>
      <c r="D94" s="69"/>
      <c r="E94" s="69"/>
      <c r="F94" s="69"/>
    </row>
    <row r="95" spans="1:6">
      <c r="B95" s="80" t="s">
        <v>45</v>
      </c>
      <c r="C95" s="80" t="s">
        <v>33</v>
      </c>
      <c r="D95" s="80">
        <v>1</v>
      </c>
      <c r="E95" s="80"/>
      <c r="F95" s="99">
        <f>D95*E95</f>
        <v>0</v>
      </c>
    </row>
    <row r="97" spans="1:6">
      <c r="A97" s="91">
        <v>3</v>
      </c>
      <c r="B97" s="80" t="s">
        <v>46</v>
      </c>
      <c r="C97" s="69"/>
      <c r="D97" s="69"/>
      <c r="E97" s="69"/>
      <c r="F97" s="69"/>
    </row>
    <row r="98" spans="1:6">
      <c r="B98" s="75" t="s">
        <v>47</v>
      </c>
      <c r="C98" s="75" t="s">
        <v>48</v>
      </c>
      <c r="D98" s="75">
        <v>1</v>
      </c>
      <c r="E98" s="75"/>
      <c r="F98" s="99">
        <f>D98*E98</f>
        <v>0</v>
      </c>
    </row>
    <row r="99" spans="1:6" ht="15.75" thickBot="1">
      <c r="B99" s="96"/>
    </row>
    <row r="100" spans="1:6" ht="16.5" thickTop="1" thickBot="1">
      <c r="B100" s="86" t="s">
        <v>2</v>
      </c>
      <c r="C100" s="87"/>
      <c r="D100" s="5"/>
      <c r="E100" s="5"/>
      <c r="F100" s="6">
        <f>SUM(F98+F95+F92)</f>
        <v>0</v>
      </c>
    </row>
    <row r="101" spans="1:6" ht="15.75" thickTop="1"/>
  </sheetData>
  <sheetProtection algorithmName="SHA-512" hashValue="Zyj0Qt0NjOl4yOzh6x8G32XpUkSUDsmEuP8gCHn7jTnBiyioNnQfIuZTh88DWOYXVPDNbf11ZMKfG0+JbdRpsg==" saltValue="FIi4e2Loio2eDHzsT+80hA==" spinCount="100000" sheet="1" objects="1" scenarios="1"/>
  <protectedRanges>
    <protectedRange sqref="E11 E17 E20 E23 E30 E36 E39 E45 E48 E51 E57 E64 E67 E74 E81 E84 E92 E95 E98 E33" name="Range1"/>
  </protectedRanges>
  <mergeCells count="4">
    <mergeCell ref="C8:C9"/>
    <mergeCell ref="D8:D9"/>
    <mergeCell ref="E8:E9"/>
    <mergeCell ref="F8:F9"/>
  </mergeCells>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Radni listovi</vt:lpstr>
      </vt:variant>
      <vt:variant>
        <vt:i4>2</vt:i4>
      </vt:variant>
    </vt:vector>
  </HeadingPairs>
  <TitlesOfParts>
    <vt:vector size="2" baseType="lpstr">
      <vt:lpstr>Rekapitulacija</vt:lpstr>
      <vt:lpstr>Troškovnik</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Korisnik</dc:creator>
  <cp:lastModifiedBy>Lisce</cp:lastModifiedBy>
  <dcterms:created xsi:type="dcterms:W3CDTF">2021-04-21T11:57:20Z</dcterms:created>
  <dcterms:modified xsi:type="dcterms:W3CDTF">2021-05-14T12:19:35Z</dcterms:modified>
</cp:coreProperties>
</file>