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Darko\MEGA\Files\Troškovnici\Troškovnik_krov_agronomija\"/>
    </mc:Choice>
  </mc:AlternateContent>
  <xr:revisionPtr revIDLastSave="0" documentId="13_ncr:1_{8A470264-F797-4B36-906B-195F1304BA75}" xr6:coauthVersionLast="47" xr6:coauthVersionMax="47" xr10:uidLastSave="{00000000-0000-0000-0000-000000000000}"/>
  <bookViews>
    <workbookView xWindow="-120" yWindow="-120" windowWidth="29040" windowHeight="17640" tabRatio="654" activeTab="2" xr2:uid="{00000000-000D-0000-FFFF-FFFF00000000}"/>
  </bookViews>
  <sheets>
    <sheet name="0_naslovna" sheetId="18" r:id="rId1"/>
    <sheet name="OPIS" sheetId="38" r:id="rId2"/>
    <sheet name="rekap_1" sheetId="1" r:id="rId3"/>
    <sheet name="1_RUŠENJA" sheetId="34" r:id="rId4"/>
    <sheet name="2.ZIDARSKI" sheetId="35" r:id="rId5"/>
    <sheet name="3_TESARSKI" sheetId="36" r:id="rId6"/>
    <sheet name="4_POKROV" sheetId="37" r:id="rId7"/>
    <sheet name="5_LIMARIJA" sheetId="2" r:id="rId8"/>
    <sheet name="6_GROM" sheetId="4" r:id="rId9"/>
  </sheets>
  <definedNames>
    <definedName name="_xlnm.Print_Area" localSheetId="7">'5_LIMARIJA'!$A$1:$F$20</definedName>
    <definedName name="_xlnm.Print_Area" localSheetId="8">'6_GROM'!$A$1:$F$29</definedName>
    <definedName name="_xlnm.Print_Area" localSheetId="2">rekap_1!$A$1:$F$19</definedName>
    <definedName name="Z_CB135738_2779_42D6_AC06_98B56EBF2AF3_.wvu.PrintArea" localSheetId="7" hidden="1">'5_LIMARIJA'!$A$1:$F$20</definedName>
    <definedName name="Z_CB135738_2779_42D6_AC06_98B56EBF2AF3_.wvu.PrintArea" localSheetId="8" hidden="1">'6_GROM'!$A$1:$F$3</definedName>
    <definedName name="Z_CB135738_2779_42D6_AC06_98B56EBF2AF3_.wvu.PrintArea" localSheetId="2" hidden="1">rekap_1!$A$1:$F$19</definedName>
  </definedNames>
  <calcPr calcId="181029"/>
  <customWorkbookViews>
    <customWorkbookView name="4Uha-8Core - Personal View" guid="{CB135738-2779-42D6-AC06-98B56EBF2AF3}" mergeInterval="0" personalView="1" maximized="1" windowWidth="1920" windowHeight="854" tabRatio="654"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2" i="1" l="1"/>
  <c r="F9" i="2"/>
  <c r="F6" i="37" l="1"/>
  <c r="F11" i="34"/>
  <c r="F15" i="34"/>
  <c r="F14" i="34"/>
  <c r="F37" i="2" l="1"/>
  <c r="F35" i="2"/>
  <c r="F33" i="2"/>
  <c r="F31" i="2"/>
  <c r="F29" i="2"/>
  <c r="F28" i="2"/>
  <c r="F25" i="2"/>
  <c r="F23" i="2"/>
  <c r="F21" i="2"/>
  <c r="F19" i="2"/>
  <c r="F16" i="2"/>
  <c r="F14" i="2"/>
  <c r="F13" i="2"/>
  <c r="F12" i="2"/>
  <c r="F7" i="2"/>
  <c r="F40" i="34"/>
  <c r="F39" i="34"/>
  <c r="F38" i="34"/>
  <c r="F33" i="34"/>
  <c r="F32" i="34"/>
  <c r="F27" i="34"/>
  <c r="F26" i="34"/>
  <c r="F21" i="34"/>
  <c r="F20" i="34"/>
  <c r="F15" i="37"/>
  <c r="F11" i="37"/>
  <c r="F11" i="36"/>
  <c r="F12" i="35"/>
  <c r="F25" i="4"/>
  <c r="F24" i="4"/>
  <c r="F20" i="4"/>
  <c r="F19" i="4"/>
  <c r="F18" i="4"/>
  <c r="F17" i="4"/>
  <c r="D14" i="4"/>
  <c r="F14" i="4" s="1"/>
  <c r="D13" i="4"/>
  <c r="F13" i="4" s="1"/>
  <c r="D12" i="4"/>
  <c r="F12" i="4" s="1"/>
  <c r="D11" i="4"/>
  <c r="F11" i="4" s="1"/>
  <c r="D10" i="4"/>
  <c r="F10" i="4" s="1"/>
  <c r="D9" i="4"/>
  <c r="F9" i="4" s="1"/>
  <c r="D8" i="4"/>
  <c r="F8" i="4" s="1"/>
  <c r="D7" i="4"/>
  <c r="F7" i="4" s="1"/>
  <c r="D6" i="4"/>
  <c r="F6" i="4" s="1"/>
  <c r="F28" i="4" s="1"/>
  <c r="A6" i="4"/>
  <c r="A7" i="4" s="1"/>
  <c r="A8" i="4" s="1"/>
  <c r="A9" i="4" s="1"/>
  <c r="A10" i="4" s="1"/>
  <c r="A11" i="4" s="1"/>
  <c r="A12" i="4" s="1"/>
  <c r="A13" i="4" s="1"/>
  <c r="A14" i="4" s="1"/>
  <c r="A17" i="4" s="1"/>
  <c r="A18" i="4" s="1"/>
  <c r="A19" i="4" s="1"/>
  <c r="A20" i="4" s="1"/>
  <c r="A24" i="4" s="1"/>
  <c r="A25" i="4" s="1"/>
  <c r="D5" i="4"/>
  <c r="F5" i="4" s="1"/>
  <c r="F39" i="2" l="1"/>
  <c r="F13" i="1"/>
  <c r="F13" i="37"/>
  <c r="F9" i="37"/>
  <c r="F9" i="36"/>
  <c r="F7" i="36"/>
  <c r="F5" i="36"/>
  <c r="F13" i="36" s="1"/>
  <c r="F9" i="35"/>
  <c r="F7" i="35"/>
  <c r="F5" i="35"/>
  <c r="F29" i="34"/>
  <c r="F35" i="34"/>
  <c r="F23" i="34"/>
  <c r="F17" i="34"/>
  <c r="F9" i="34"/>
  <c r="F7" i="34"/>
  <c r="F5" i="34"/>
  <c r="F17" i="37" l="1"/>
  <c r="F11" i="1" s="1"/>
  <c r="F10" i="1"/>
  <c r="F14" i="35"/>
  <c r="F9" i="1" s="1"/>
  <c r="F42" i="34"/>
  <c r="F8" i="1" s="1"/>
  <c r="E14" i="1" l="1"/>
  <c r="E15" i="1" l="1"/>
  <c r="E18"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2EF884C-55AE-4E63-BA17-1D7317577D38}" keepAlive="1" name="Query - Table1" description="Connection to the 'Table1' query in the workbook." type="5" refreshedVersion="7"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<sst xmlns="http://schemas.openxmlformats.org/spreadsheetml/2006/main" count="315" uniqueCount="208">
  <si>
    <t>1.</t>
  </si>
  <si>
    <t>2.</t>
  </si>
  <si>
    <t>UKUPNO</t>
  </si>
  <si>
    <t>PDV 25%</t>
  </si>
  <si>
    <t>GRAĐ. OBRT. RADOVI UKUPNO sa PDV-om:</t>
  </si>
  <si>
    <t>stavka</t>
  </si>
  <si>
    <t>opis radova</t>
  </si>
  <si>
    <t>jed.mjere</t>
  </si>
  <si>
    <t>količina</t>
  </si>
  <si>
    <t>cijena</t>
  </si>
  <si>
    <t>iznos</t>
  </si>
  <si>
    <t>2.1</t>
  </si>
  <si>
    <t>2.2</t>
  </si>
  <si>
    <t>kom</t>
  </si>
  <si>
    <t>2.3</t>
  </si>
  <si>
    <t>Darko Komorski, dipl.ing.građ.</t>
  </si>
  <si>
    <t xml:space="preserve"> REKAPITULACIJA GRAĐEVINSKO-OBRTNIČKIH RADOVA</t>
  </si>
  <si>
    <t>INVESTITOR: Sveučilište u Zagrebu, Agronomski fakultet</t>
  </si>
  <si>
    <t>IZRADILI:</t>
  </si>
  <si>
    <t>Josip Lesić, ing.arh.</t>
  </si>
  <si>
    <t>TEHNIČKI OPIS UZ TROŠKOVNIK:</t>
  </si>
  <si>
    <t>-</t>
  </si>
  <si>
    <t>m'</t>
  </si>
  <si>
    <t>2.4</t>
  </si>
  <si>
    <t>LIMARIJA</t>
  </si>
  <si>
    <t>GROMOBRAN</t>
  </si>
  <si>
    <t>UKUPNO LIMARIJA:</t>
  </si>
  <si>
    <t>DEMONTAŽE I RUŠENJA</t>
  </si>
  <si>
    <t>h</t>
  </si>
  <si>
    <t>UKUPNO DEMONTAŽE I RUŠENJA:</t>
  </si>
  <si>
    <t>3.</t>
  </si>
  <si>
    <t>3.1</t>
  </si>
  <si>
    <t>RUŠENJA</t>
  </si>
  <si>
    <t xml:space="preserve">LOKACIJA:    Fakultetsko dobro, Zagreb
</t>
  </si>
  <si>
    <t>DATUM:         ožujak 2022.</t>
  </si>
  <si>
    <t>Vrkić Mario, dipl. ing. el.</t>
  </si>
  <si>
    <t>Zbog dotrajalosti pokrova i daljnje neodrživosti istog investitor se odlučio na sanaciju pokrova i limarije te ugradnju gromobrana.</t>
  </si>
  <si>
    <t>Rušenje dijelova starih dotrajalih dimnjaka i dimnjačkih bet. Kapa. Dimnjaci od pune opeke, u klasičnom vezu dim. 38-51cm. Opeku spustiti na gradilišni deponij i očistiti od morta za ponovnu upotrebu. Obračun prema stvarno izvedenim količinama.</t>
  </si>
  <si>
    <t>m3</t>
  </si>
  <si>
    <t>Demontaža starih sljemenjaka položenih u vapneni mort. Deponiranje na gradilišni deponij.</t>
  </si>
  <si>
    <t>Trganje letava sa drvenih rogova. Razmak letvi 32cm. Letve spustiti i deponirati na gradilišni deponij</t>
  </si>
  <si>
    <t>m2</t>
  </si>
  <si>
    <t>Rad na čišćenju tavanskog prostora po završetku svih aktivnosti. Spuštanje šute na gradilišni deponij</t>
  </si>
  <si>
    <t>čišćenje</t>
  </si>
  <si>
    <t>šuta</t>
  </si>
  <si>
    <t xml:space="preserve">Demontaža limenih uvala r.š. do 60cm. Deponirati na gradilišnom deponiju. </t>
  </si>
  <si>
    <t xml:space="preserve">Demontaža oluka zajedno sa kukama i vertikalama otpadnih voda. Deponirati na gradilišnom deponiju. </t>
  </si>
  <si>
    <t>oluci i kuke</t>
  </si>
  <si>
    <t>vertikale</t>
  </si>
  <si>
    <t xml:space="preserve">Demontaža podložnog lima okapa uz žlijeb r.š. do 33cm. Deponirati na gradilišnom deponiju. </t>
  </si>
  <si>
    <t>rušenje</t>
  </si>
  <si>
    <t>izrada šablone i profila za kalup</t>
  </si>
  <si>
    <t>Rušenje i otucanje trulih dijelova vijenca r.š.50cm, na mjestima gdje je to neophodno, sa skidanjem vijenca i izradom profila radi popravka istog</t>
  </si>
  <si>
    <t xml:space="preserve">Odvoz šute i drugog otpadnog materijala sa gradilišta na gradski deponij. Šutu obračunati sa k=1,30 za rastresitost. Metal i lim voziti na reciklažno dvorište, obračun po kg. </t>
  </si>
  <si>
    <t>lim</t>
  </si>
  <si>
    <t>građa drvena</t>
  </si>
  <si>
    <t>kg</t>
  </si>
  <si>
    <t xml:space="preserve">Demontaža limenih opšava dimnjačkih kanala 40/40cm, r.š. 50cm i odvoz na gradilišnu planirku. </t>
  </si>
  <si>
    <t xml:space="preserve">Razni sitni radovi, popravci rogova, blanjanje za horizontalnost, pojačanje rogova daskama ako je potrebno, </t>
  </si>
  <si>
    <t>radni sati</t>
  </si>
  <si>
    <t>materijal</t>
  </si>
  <si>
    <t>Razni ostali radovi koji nisu predmet opisa evidentirat će se u obliku stvarno utrošenog radnog sata u dnevnik i kao takvi će se obračunati</t>
  </si>
  <si>
    <t>ZIDARSKI RADOVI</t>
  </si>
  <si>
    <t>UKUPNO ZIDARSKI RADOVI:</t>
  </si>
  <si>
    <t xml:space="preserve">Popravak dimnjaka od pune opeke u pravilnom zidarskom vezu 38/38 i 38/51cm. Postojeća opeka uz korištenje 20% nove opeke. Ispuniti i vertikalne i horizontalne sljubnice (fuge) produženim cemetnim mortom M10. </t>
  </si>
  <si>
    <t>Čišćenje i popunjavanje fuga na postojećim dimnjacima, prema potrebi</t>
  </si>
  <si>
    <t>Izrada nove betonske kape za dimnjake 38/38 i 38/51 cm. Kapa armirana, sa okapom</t>
  </si>
  <si>
    <t>vijenac r.š. 40cm</t>
  </si>
  <si>
    <t>TESARSKI RADOVI</t>
  </si>
  <si>
    <t>UKUPNO TESARSKI RADOVI:</t>
  </si>
  <si>
    <t>Dobava i ugradnja zadnje daske/veterlajsne dim 20/5cm. Prije ugradnje obraditi fungicidom. Dasku po postavi oličiti zaštitnim premazom po dogovoru (sandolin ili sl.)</t>
  </si>
  <si>
    <t>Postava nove daščane obloge lamperije, postava pod strehom. Od suhe jelove građe. Obračun po stvarno izvedenim količinama</t>
  </si>
  <si>
    <t>Priprema krova za letvanje (skidanje čavala, čišćenje gornje površine)</t>
  </si>
  <si>
    <t>KROVOPOKRIVAČKI RADOVI</t>
  </si>
  <si>
    <t>4.</t>
  </si>
  <si>
    <t>UKUPNO KROVOPOKRIVAČKI RADOVI:</t>
  </si>
  <si>
    <t>4.1</t>
  </si>
  <si>
    <t>Dobava i ugradnja sljemenih crijepova sa početnim i završnim sljemenjacima. Učvrstiti prema uputama proizvođača. Strogo voditi računa o horizontalnosti i preklopima</t>
  </si>
  <si>
    <t>Dobava i ugradnja podsljemenskih tipskih crijepova/žljebnjaka. Postava prema uputstvu.</t>
  </si>
  <si>
    <t>Dobava i ugradnja pvc mrežice ili protiv ptica</t>
  </si>
  <si>
    <t>red.
broj</t>
  </si>
  <si>
    <t>Opis troškovničke stavke</t>
  </si>
  <si>
    <t>jedinica
mjere</t>
  </si>
  <si>
    <t xml:space="preserve">
količina</t>
  </si>
  <si>
    <t>jedinična
cijena</t>
  </si>
  <si>
    <t xml:space="preserve">ukupno
</t>
  </si>
  <si>
    <t xml:space="preserve">Isporučiti, montirati i spojiti instalaciju odvoda i krovnih vodova sustava zaštite od munje </t>
  </si>
  <si>
    <t>Trakasti uzemljivač od INOX V4 trake 30×3,5mm montiran sječimice na fazonski komad ( 1 kom/m ) uključivo sa fazonskim komadom i trakom i već pripremljeni rov na dubinu od 60cm</t>
  </si>
  <si>
    <t>m</t>
  </si>
  <si>
    <t>Izvod od prstenatog uzemljivača do pozicije mjernog spoja izveden INOX V4 trake 30×3,5mm montiran na zidne nosače, fazonski komad ( 1 kom/m ) uključivo sa fazonskim komadom, trakom i zidnim nosačem</t>
  </si>
  <si>
    <t>Mjerni spoj izveden mjernom spojnicom, prikladna za okrugle vodiče Rd 8-10 i plosnate vodiče do FL40, s 2 vijka M8 x 20 (VA), mjerni spoj izveden na visini 150cm od gotovog poda</t>
  </si>
  <si>
    <t>Mehanička zaštita duljine 1500 mm namjenjena je za zaštitu gromogranskog voda koji se spaja sa mjernim mjestom. Sastavljena je od zaštite, 2 odstojnika, 4 vijka M6, 4 podloške Ø6, 2 vijka Ø 8 x 80 i dvije plastične tiple. Sa oznakom godine montaže i brojem mjernog mjesta.</t>
  </si>
  <si>
    <t>Odvod do mjernog spoja izveden od aluminijskog vodiča promjera 8 mm postavlja se na odgovrajuće zidne nosače u razmaku svakih 0,8m, vodičem i zidnim nosačem</t>
  </si>
  <si>
    <t>Hvataljka (krovni vod) od aluminijskog vodiča promjera 8 mm montiran krov, montira se na odgovoarajuće krovne  nosače na razmaku maksimalno 1m</t>
  </si>
  <si>
    <t>Križna spojnica 58×58mm za aluminijske žicu</t>
  </si>
  <si>
    <t xml:space="preserve">Žljebna spojnica 48x85 Rf-V,  8-10mm </t>
  </si>
  <si>
    <t>Krovni nosač vodiča Al 8 mm za cijep (Biber, Creaton crijep i sl.)</t>
  </si>
  <si>
    <t>Sljemenski univerzalni nosači namijenjeni su za montažu prihvatnih vodiča Al 8mm po sljemenu krova.</t>
  </si>
  <si>
    <t>Pripremno završni radovi na instalaciji koji obuhvaćaju slijedeće radnje:</t>
  </si>
  <si>
    <t>Sitni spojni materijal i pribor</t>
  </si>
  <si>
    <t xml:space="preserve">kpl </t>
  </si>
  <si>
    <t>Vizualni pregled izvedene instalacije te izdavanje zapisnika o istom.</t>
  </si>
  <si>
    <t>Mjerenje otpora uzemljenja, električke vodljive povezanosti krovnih ploha i sl. te izdavanjem protokola s rezultatima mjerenja prema novim normama, izrada revizione knjige</t>
  </si>
  <si>
    <t>Izrada projekta izvedenog stanja u tri primjerka na papirnatom obliku i jedan primjerak elektronskom. Svi projekti moraju imati suglasnost projektanta</t>
  </si>
  <si>
    <t>GRAĐEVINSKI RADOVI</t>
  </si>
  <si>
    <t>Iskop u zemlji za polaganje prstenstog uzemljvača, tj. trake 30x3,5mm.
Traka se postavlja u kanal na dubinu od 60cm. Širina kanala ne smije biti manja od širine trake 30mm.
Točnu poziciju iskopa kanala potrebno je na terenu odrediti u koordinaciji s projektantom ili nadzornim inženjerom.</t>
  </si>
  <si>
    <t>Nakon završetka radova spajanja i zaštite odvoda sustava zaštite od djelovanja munje, zatrpavanje iskopanih rupa, betoniranje i vraćanje u postojeće stanje. Odvoz i zbrinjavanje viška materijala na odgovarajući deponij</t>
  </si>
  <si>
    <t>kpl</t>
  </si>
  <si>
    <t>SVEUKUPNO</t>
  </si>
  <si>
    <t>ZGRADA 2</t>
  </si>
  <si>
    <t>5.</t>
  </si>
  <si>
    <t>LIMARSKI RADOVI</t>
  </si>
  <si>
    <r>
      <t xml:space="preserve">Dobava i ugradnja otpadnih cijevi oborinske vode </t>
    </r>
    <r>
      <rPr>
        <sz val="9"/>
        <rFont val="Calibri"/>
        <family val="2"/>
      </rPr>
      <t>Ø</t>
    </r>
    <r>
      <rPr>
        <sz val="9"/>
        <rFont val="Arial"/>
        <family val="2"/>
        <charset val="238"/>
      </rPr>
      <t>120, sa šelnanjem na fasadu. Spojiti na odvodnu kanalizaciju fazonskim komadom. Lim plastificiran, RAL po dogovoru</t>
    </r>
  </si>
  <si>
    <t>1.1.</t>
  </si>
  <si>
    <t>1.2.</t>
  </si>
  <si>
    <t>1.3.</t>
  </si>
  <si>
    <t>1.4.</t>
  </si>
  <si>
    <t>1.5.</t>
  </si>
  <si>
    <t>1.6.</t>
  </si>
  <si>
    <t>1.7.</t>
  </si>
  <si>
    <t>1.8.</t>
  </si>
  <si>
    <t>1.9.</t>
  </si>
  <si>
    <t>1.10.</t>
  </si>
  <si>
    <t>1.11.</t>
  </si>
  <si>
    <t>1.12.</t>
  </si>
  <si>
    <t>1.13.</t>
  </si>
  <si>
    <t>3.2</t>
  </si>
  <si>
    <t>3.3</t>
  </si>
  <si>
    <t>3.4</t>
  </si>
  <si>
    <t>4.2</t>
  </si>
  <si>
    <t>4.3</t>
  </si>
  <si>
    <t>4.4</t>
  </si>
  <si>
    <t>4.5</t>
  </si>
  <si>
    <t>5.1</t>
  </si>
  <si>
    <t>5.2</t>
  </si>
  <si>
    <t>5.3</t>
  </si>
  <si>
    <t>5.4</t>
  </si>
  <si>
    <t>5.5</t>
  </si>
  <si>
    <t>5.7</t>
  </si>
  <si>
    <t>5.8</t>
  </si>
  <si>
    <r>
      <rPr>
        <b/>
        <sz val="25"/>
        <color indexed="8"/>
        <rFont val="Arial"/>
        <family val="2"/>
        <charset val="238"/>
      </rPr>
      <t>TROŠKOVNIK</t>
    </r>
    <r>
      <rPr>
        <b/>
        <sz val="20"/>
        <color indexed="8"/>
        <rFont val="Arial"/>
        <family val="2"/>
        <charset val="238"/>
      </rPr>
      <t xml:space="preserve">
</t>
    </r>
    <r>
      <rPr>
        <b/>
        <sz val="15"/>
        <color indexed="8"/>
        <rFont val="Arial"/>
        <family val="2"/>
        <charset val="238"/>
      </rPr>
      <t>SANACIJAPOKROVA I LIMARIJE, UGRADNJA NOVOG GROMOBRANA - ZGRADA 2</t>
    </r>
  </si>
  <si>
    <t>Demontaža i skidanje starog utorenog biber crijepa. Crijep skinuti sa krova i deponirati na gradilišni deponij.</t>
  </si>
  <si>
    <t>Dobava i letvanje krovnih površina zdravom jelovom građom dim. 4/5cm, prethodno obrađenu fungicidom. Letvanje na razmaku za biber crijep.</t>
  </si>
  <si>
    <t>Dobava i ugradnja biber crijepa. Crijep položiti na prethodno izrađenu konstrukciju. Po postavi držati se uputstva proizvođača i nadzora</t>
  </si>
  <si>
    <t>alternativno biber Bedekovčina</t>
  </si>
  <si>
    <t>Dobava i ugradnja tipskog snjegobrana za biber crijep, položeno u dva reda</t>
  </si>
  <si>
    <t xml:space="preserve">GRAĐEVINA: Krovište zgrade na k.č. 2991 k.o. Maksimir
                            </t>
  </si>
  <si>
    <t>Popravak profiliranih vijenaca ukoliko se oštete u toku rada. Za vijence izraditi šablonu i obraditi reparaturnim mortom. Vijenci r.š. 40cm. Rad sa pokretne skele, visina 4-6m. Obračun po stvarno izvedenim količinama</t>
  </si>
  <si>
    <t>ZIDARSKI</t>
  </si>
  <si>
    <t>TESARSKI</t>
  </si>
  <si>
    <t>POKROV</t>
  </si>
  <si>
    <t>6.</t>
  </si>
  <si>
    <t>Napomena: izvođač je dužan prije početka radova provjeriti sve građevinske elemente na koje ili za koej se pričvršćuje limarija i pismeno dostaviti svoje primjedbe il iiste upisati u građ. dnevnik. Dužan je pregedati postojeće detalje i nove pozicije izvesti prema njima. Limsrske radove izvoditi prema torškovniku i dogovoru sa nadzorom</t>
  </si>
  <si>
    <t>Dobava i ugradnja visećeg žlijeba, r.š. do 33cm, sa okapom koji ulazi u žlijeb. Lim pocinčeni plastificirani, RAL po dogovoru. U stavci dobava i ugradnja kuka.</t>
  </si>
  <si>
    <t>Dobava i ugradnja podložnog okapnog lima ispod falcanog crijepa. Okap ulazi u horizontalni žlijeb, r.š. do 25cm, sa okapom koji ulazi u žlijeb. Lim plastificirani, RAL po dogovoru</t>
  </si>
  <si>
    <t>cijevi</t>
  </si>
  <si>
    <t>labuđi vrat</t>
  </si>
  <si>
    <t>auzlauf</t>
  </si>
  <si>
    <t xml:space="preserve">Dobava i ugradnja završnih sabirnih tipskih lonaca na krajevima žljebnjaka i vertikalama. </t>
  </si>
  <si>
    <t>Dobava i ugradnja veterlajsni na zabatima, r.š. 33cm sa okapom. Lim plastificiran, RAL po dogovoru</t>
  </si>
  <si>
    <t>Izrada novih opšavnih limova dimnjaka 40/40 r.š. do 50cm, sve prema pravilima struke. Lim plastificiran, RAL po dogovoru</t>
  </si>
  <si>
    <t>5.11</t>
  </si>
  <si>
    <t>Dobava i ugradnja krovnih prozora 60/80cm, komplet sa opšavom. Žičano staklo, otvaranje klasično sa metalnom drškom</t>
  </si>
  <si>
    <t>5.12</t>
  </si>
  <si>
    <t>Dobava i ugradnja okapnog lima atike r.š. do 40cm. Lim leži na čeličnim klamericama, prije postave ugraditi ljepenku sa posipom širine do 25cm. Obostrani okap. Sa unutarnje strane atike ugraditi podložno zidni lim r.š. do 33cm koji se podvlači pod crijep. Donja strana falcana zbog usmjeravanja vode. Zidni lim spojiti sa okapnim nosom lima atike.Lim plastificiran, RAL po dogovoru</t>
  </si>
  <si>
    <t>okapni lim</t>
  </si>
  <si>
    <t>zidni podložni lim</t>
  </si>
  <si>
    <t>5.13</t>
  </si>
  <si>
    <t>Izrada i ugradnja okapnog lima na pragu ulazne grede vrata kućice, r.š. do 33cm.  Lim plastificiran, RAL po dogovoru</t>
  </si>
  <si>
    <t>5.14</t>
  </si>
  <si>
    <t>Demontaža limenog pokrova aneksa dvorišta, te odvoz na gradilišni deponij</t>
  </si>
  <si>
    <t>5.15</t>
  </si>
  <si>
    <t>Pribijanje gredica 5/8 za novi pokrovni valoviti lim, te postava valovitog trapezastog lima na prethodno pripremljenu podlogu. RAL po dogovoru. Nuditi sve u kompletu</t>
  </si>
  <si>
    <t>5.16</t>
  </si>
  <si>
    <t>Izrada spoja trapezastog limenog pokrova i biber crijepa r.š. 33cm. Ugraditi podložni zidni lim na prvu letvu biber crijepa i podvući pod limeni pokrov. Ležeći dio lima falcan v=2-3cm. Nuditi komplet</t>
  </si>
  <si>
    <t>Dobava i ugradnja limova uvala na pokrovu od falcanag crijepa, r.š. 40-55cm. Lim plastificiran, RAL po dogovoru</t>
  </si>
  <si>
    <t>r.š. 40-55cm</t>
  </si>
  <si>
    <t>Tondach biber crijep</t>
  </si>
  <si>
    <t>OPĆE NAPOMENE - GRAĐEVINSKO-OBRTNIČKI RADOVI</t>
  </si>
  <si>
    <t>Izvođač je dužan proučiti izvedbenu dokumentaciju, te prije samog ugovaranja i izvođenja radova upozoriti glavnog projektanta na eventualne nejasnoće ili neusklađenosti prije ugovaranja i izvođenja, odnosno iznijeti svoje primjedbe već u fazi davanja ponude.</t>
  </si>
  <si>
    <t>Izrada tipskih primjeraka i uzoraka svih ugrađenih materijala ( npr. ograde, pregradne stijene, bravarija, opločenja i sl.), te ovjera istih kod glavnog projektanta u cijeni je stavki i u obvezi je izvođača.</t>
  </si>
  <si>
    <t>Cijene upisane u ovaj troškovnik sadrže svu odštetu za pojedine radove i dobave u odnosnim stavkama troškovnika i to u potpuno dogotovljenom stanju, tj. sav rad, naknadu za alat, materijal, sve pripremne, sporedne i završne radove, horizontalne i vertikalne transporte.</t>
  </si>
  <si>
    <t>Pod unesenim cijenama podrazumijevaju se također i sva zakonska davanja, kao i pripomoć kod izvedbe obrtničkih radova (zaštita obrtničkih proizvoda: stolarije, bravarije, limarije, restauratorskih elemenata i slično), sva potrebna ispitivanja građevinskih materijala.</t>
  </si>
  <si>
    <t>Sav materijal koji se upotrebljava mora odgovarati postojećim tehničkim propisima i normama. 
Ukoliko se upotrebljava materijal za koji ne postoji odgovarajući standard, njegovu kvalitetu treba dokazati atestima.</t>
  </si>
  <si>
    <t>Davanjem ponude izvođač se obvezuje da će pravovremeno nabaviti sav materijal opisan u pojedinim stavkama troškovnika. U slučaju nemogućnosti nabave opisanog materijala tijekom izvođenja radova, za svaku će se izmjenu prikupiti ponude i u prisutnosti naručitelja i nadzornog inženjera evaluirati ponude i odabrati zamjenski materijal.</t>
  </si>
  <si>
    <t>Izvođač radova treba uz ponudu priložiti jedinične cijene za materijale i radnu snagu, te "faktor" tvrtke, koji će se odnositi na izgradnju ove građevine.</t>
  </si>
  <si>
    <t>Ukoliko opis pojedine stavke dovodi izvođača u nedoumicu o načinu izvedbe ili kalkulacije cijena, treba pravovremeno tražiti objašnjenje od naručitelja i projektanta.</t>
  </si>
  <si>
    <t>Ako tijekom gradnje dođe do promjena, treba prije početka rada tražiti suglasnost nadzornog inženjera, također treba ugovoriti jediničnu cijenu nove stavke na temelju elemenata datih u ponudi i sve to unijeti u građevinski dnevnik uz ovjeru nadzornog inženjera.</t>
  </si>
  <si>
    <t>Prije izrade ponude izvođač je dužan obići i pregledati građevinu zbog ocjene njezinog 
građevinskog stanja, radova obuhvaćenih troškovnikom, uvjeta organizacije gradilišta, načina i mogućnosti pristupa građevini, mogućnosti zauzimanja javne površine.</t>
  </si>
  <si>
    <t>Prema tome, ponuđena cijena je konačna cijena za realizaciju pojedine troškovničke stavke i ne može se mijenjati.</t>
  </si>
  <si>
    <t>Prilikom davanja ponude izvođač je obvezan dostaviti detaljni operativni plan izvođenja radova i shemu organizacije gradilišta.</t>
  </si>
  <si>
    <t>Bez obzira na vrstu pogodbe, izvođač je obvezan svakodnevno voditi građevinski dnevnik u dva primjerka, a također i građevinsku knjigu, koje će redovito kontrolirati i ovjeravati nadzorni inženjer, kako bi se uvijek mogle ustanoviti stvarne količine izvedenih radova.</t>
  </si>
  <si>
    <t>Naplaćuju se samo stvarno izvedeni radovi i količine prema dokaznici mjera.</t>
  </si>
  <si>
    <t>Izvodač je dužan čistiti gradilište barem tri puta tokom građenja, a na kraju treba izvesti  finalno čišćenja zidova, podova, vrata, prozora, stijena, stakala i dr. što se neće posebno opisivati u stavkama.</t>
  </si>
  <si>
    <t>Prije izrade ponude izvođač je dužan pregledati gradilište radi ocjene uvjeta za organizaciju izvedbe radova i stanja pojedinih dijelova na kojima se radovi izvode.</t>
  </si>
  <si>
    <t>Sve stavke uključuju odvoz i skladištenje ili odvoz na gradski deponij. Sve stavke uključuju sav potrebni alat, materijal i pripomoćne skele, zaštitne sredstva - sve potrebno do gotovosti.</t>
  </si>
  <si>
    <t>Obračunata količina materijala u normalnom stanju, u svaku jediničnu cijenu uključiti odvoz srušenog materijala na gradilišnu i gradsku deponiju, max udaljenu 10 km,  te razvrstavanje materijala prema uvjetima za istovar materijala gradskog deponija.</t>
  </si>
  <si>
    <t>LIMARSKI RADOVI - GRAĐEVINSKO-OBRTNIČKI RADOVI</t>
  </si>
  <si>
    <t xml:space="preserve">Prije početka izvedbe radova, izvođač je obvezan predočiti projektantu detalje izvedbe i savijanja limova, i tek po odobrenju i nakon ovjere istih od strane projektanta radovi može pristupitit izvedbi radova. Izrada rješenje neće se posebno platiti već predstavlja trošak i obvezu izvođača.
</t>
  </si>
  <si>
    <t>Sve radove u svezi izvedbe limarije koje se izvode po odabranom specifičnom proizvođaču, treba obvezno izvesti po detaljima i tehnološkim rješenjima istog. To se odnosi kako na korištenje materijala tako i na uporabu odgovarajućeg alata. Glede specifičnosti gore navedenih radova, izvođač je dužan prije davanja ponude obvezno se upoznati s načinom i detaljima izvođenja limarije koji su opisani ovim troškovnikom, te s tehnologijom i specifičnostima izvođenja radova odabranog proizvođača. Sve eventualne nejasnoće i nedoumice izvođač je dužan dogovoriti i uskladiti s projektantom prije davanja ponude. Nikakvi naknadni zahtjevi neće se moći uvažiti.</t>
  </si>
  <si>
    <t>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ugradbe, sva potrebna uskladištenja i zaštite, sve potrebne zaštitne konstrukcije i skele, kao i sve drugo predviđeno mjerama zaštite na radu i pravilima struke.</t>
  </si>
  <si>
    <t>U cijeni treba također uključiti izvedbu i obradu raznih detalja limarije kod spojeva, prijelaza, lomova i sudara ploha, završetaka limarije i drugo, sve obvezno usklađeno sa drugim različitim materijalima i radovima uz limariju, do potpune gotovosti i funkcionalnosti.</t>
  </si>
  <si>
    <t>Na spoju lima i podloge (beton, žbuka, drvo i dr.) treba obvezno postaviti sloj krovne ljepenke po cijeloj površini spoja, i uračunati u jediničnu cijenu. Sve vidljive spojeve lima i betonskih ili ožbukanih fasadnih ploha treba obvezno brtviti po cijeloj dužini spoja trajno elastičnim (plastičnim) bezbojnim kitom, i uračunati u jediničnu cijenu. Sve spojeve lima treba obvezno izvesti nepropusno. Plohe izvedene limom moraju biti izvedene pravilno i u ravnini, po nagibima odvodnje i kosinama definiranim u projektu.</t>
  </si>
  <si>
    <t xml:space="preserve">Sve spojeve lima ili nosača lima od plosnog željeza i fasadnih ploha treba izvesti vrlo pažljivo da se ne ošteti fasadna ploha. Ukoliko do toga ipak dođe oštećenje treba popraviti izvođač na svoj trošak.
</t>
  </si>
  <si>
    <t>U cijeni izvedbe treba obavezno uzeti i sva manja potrebna štemanja šliceva nužna za ugradbu i savijanje lima i izvedbu detalja, kao i sva sitnija štemanja ploha te potrebne popravke i zapunjavanja nastalih međuprostora i pukotina cem. mortom. Sve potrebne radne skele u cijeni.</t>
  </si>
  <si>
    <t>Oblaganje vanjskih dijelova zgrada limom mora se izvesti u svezi odredbi HRN U.N9.055..</t>
  </si>
  <si>
    <t>Izvoditelj je dužan osigurati svu potrebnu atestnu dokumentaciju.</t>
  </si>
  <si>
    <t xml:space="preserve">Na lokaciji falkutetskog dobra Agronomskog fakulteta u Zagrebu se nalazi  postojeći objekt. Krovište objekta je višestrešno, pokriveno dotrajalim biber crijepom.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</si>
</sst>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kn&quot;"/>
    <numFmt numFmtId="165" formatCode="0&quot;.&quot;"/>
    <numFmt numFmtId="166" formatCode="0.0"/>
    <numFmt numFmtId="167" formatCode="#,##0.00_ ;\-#,##0.00\ "/>
  </numFmts>
  <fonts count="52" x14ac:knownFonts="1">
    <font>
      <sz val="10"/>
      <name val="Arial"/>
      <charset val="238"/>
    </font>
    <font>
      <sz val="10"/>
      <color indexed="9"/>
      <name val="Arial"/>
      <family val="2"/>
    </font>
    <font>
      <b/>
      <sz val="10"/>
      <color indexed="8"/>
      <name val="Arial"/>
      <family val="2"/>
    </font>
    <font>
      <b/>
      <sz val="10"/>
      <color indexed="9"/>
      <name val="Arial"/>
      <family val="2"/>
    </font>
    <font>
      <i/>
      <sz val="10"/>
      <color indexed="23"/>
      <name val="Arial"/>
      <family val="2"/>
    </font>
    <font>
      <b/>
      <sz val="24"/>
      <color indexed="8"/>
      <name val="Arial"/>
      <family val="2"/>
    </font>
    <font>
      <sz val="6.8"/>
      <color indexed="8"/>
      <name val="Arial Unicode MS"/>
      <family val="2"/>
      <charset val="238"/>
    </font>
    <font>
      <sz val="10"/>
      <color indexed="8"/>
      <name val="Century Gothic"/>
      <family val="2"/>
      <charset val="238"/>
    </font>
    <font>
      <sz val="10"/>
      <name val="Arial"/>
      <family val="2"/>
      <charset val="238"/>
    </font>
    <font>
      <sz val="9"/>
      <name val="Arial CE"/>
      <charset val="238"/>
    </font>
    <font>
      <sz val="10"/>
      <color indexed="16"/>
      <name val="Arial"/>
      <family val="2"/>
    </font>
    <font>
      <b/>
      <sz val="12"/>
      <name val="Arial CE"/>
      <family val="2"/>
      <charset val="238"/>
    </font>
    <font>
      <b/>
      <sz val="10"/>
      <name val="Arial CE"/>
      <family val="2"/>
      <charset val="238"/>
    </font>
    <font>
      <sz val="12"/>
      <name val="Arial CE"/>
      <charset val="238"/>
    </font>
    <font>
      <sz val="12"/>
      <color indexed="8"/>
      <name val="Arial CE"/>
      <charset val="238"/>
    </font>
    <font>
      <sz val="12"/>
      <name val="Arial CE"/>
      <family val="2"/>
      <charset val="238"/>
    </font>
    <font>
      <sz val="10"/>
      <name val="Arial CE"/>
      <family val="2"/>
      <charset val="238"/>
    </font>
    <font>
      <b/>
      <sz val="12"/>
      <color indexed="9"/>
      <name val="Arial CE"/>
      <family val="2"/>
      <charset val="238"/>
    </font>
    <font>
      <sz val="12"/>
      <color indexed="9"/>
      <name val="Arial CE"/>
      <family val="2"/>
      <charset val="238"/>
    </font>
    <font>
      <b/>
      <sz val="10"/>
      <name val="Arial"/>
      <family val="2"/>
      <charset val="238"/>
    </font>
    <font>
      <b/>
      <sz val="16"/>
      <name val="Arial CE"/>
      <charset val="238"/>
    </font>
    <font>
      <b/>
      <sz val="12"/>
      <name val="Arial CE"/>
      <charset val="238"/>
    </font>
    <font>
      <sz val="10"/>
      <name val="Arial CE"/>
      <charset val="238"/>
    </font>
    <font>
      <sz val="12"/>
      <name val="Arial"/>
      <family val="2"/>
      <charset val="238"/>
    </font>
    <font>
      <b/>
      <sz val="10"/>
      <name val="Arial CE"/>
      <charset val="238"/>
    </font>
    <font>
      <b/>
      <sz val="8"/>
      <name val="Arial CE"/>
      <charset val="238"/>
    </font>
    <font>
      <sz val="8"/>
      <name val="Arial CE"/>
      <charset val="238"/>
    </font>
    <font>
      <sz val="9"/>
      <name val="Arial"/>
      <family val="2"/>
      <charset val="238"/>
    </font>
    <font>
      <b/>
      <sz val="9"/>
      <name val="Arial CE"/>
      <charset val="238"/>
    </font>
    <font>
      <sz val="10"/>
      <name val="Arial"/>
      <family val="2"/>
    </font>
    <font>
      <sz val="11"/>
      <color indexed="8"/>
      <name val="Arial"/>
      <family val="2"/>
      <charset val="238"/>
    </font>
    <font>
      <b/>
      <sz val="12"/>
      <name val="Arial"/>
      <family val="2"/>
      <charset val="238"/>
    </font>
    <font>
      <b/>
      <sz val="12"/>
      <color indexed="8"/>
      <name val="Arial"/>
      <family val="2"/>
      <charset val="238"/>
    </font>
    <font>
      <b/>
      <sz val="14"/>
      <color indexed="8"/>
      <name val="Arial"/>
      <family val="2"/>
      <charset val="238"/>
    </font>
    <font>
      <b/>
      <sz val="20"/>
      <color indexed="8"/>
      <name val="Arial"/>
      <family val="2"/>
      <charset val="238"/>
    </font>
    <font>
      <b/>
      <sz val="25"/>
      <color indexed="8"/>
      <name val="Arial"/>
      <family val="2"/>
      <charset val="238"/>
    </font>
    <font>
      <b/>
      <sz val="15"/>
      <color indexed="8"/>
      <name val="Arial"/>
      <family val="2"/>
      <charset val="238"/>
    </font>
    <font>
      <b/>
      <sz val="11"/>
      <color indexed="8"/>
      <name val="Arial"/>
      <family val="2"/>
      <charset val="238"/>
    </font>
    <font>
      <sz val="10"/>
      <name val="Arial"/>
      <family val="2"/>
    </font>
    <font>
      <b/>
      <u/>
      <sz val="11"/>
      <color indexed="8"/>
      <name val="Arial"/>
      <family val="2"/>
      <charset val="238"/>
    </font>
    <font>
      <sz val="11"/>
      <name val="Arial"/>
      <family val="2"/>
      <charset val="238"/>
    </font>
    <font>
      <sz val="11"/>
      <color indexed="8"/>
      <name val="Calibri"/>
      <family val="2"/>
      <charset val="238"/>
    </font>
    <font>
      <sz val="11"/>
      <color theme="1"/>
      <name val="Calibri"/>
      <family val="2"/>
      <charset val="238"/>
      <scheme val="minor"/>
    </font>
    <font>
      <sz val="9"/>
      <name val="Calibri"/>
      <family val="2"/>
    </font>
    <font>
      <b/>
      <sz val="9"/>
      <name val="Arial"/>
      <family val="2"/>
    </font>
    <font>
      <i/>
      <sz val="9"/>
      <name val="Arial"/>
      <family val="2"/>
    </font>
    <font>
      <sz val="9"/>
      <name val="Arial"/>
      <family val="2"/>
    </font>
    <font>
      <sz val="9"/>
      <color indexed="8"/>
      <name val="Arial"/>
      <family val="2"/>
    </font>
    <font>
      <b/>
      <sz val="9"/>
      <color indexed="8"/>
      <name val="Arial"/>
      <family val="2"/>
    </font>
    <font>
      <b/>
      <sz val="10"/>
      <name val="Calibri"/>
      <family val="2"/>
      <charset val="238"/>
    </font>
    <font>
      <sz val="10"/>
      <color rgb="FF000000"/>
      <name val="Calibri"/>
      <family val="2"/>
      <charset val="238"/>
    </font>
    <font>
      <sz val="10"/>
      <name val="Calibri"/>
      <family val="2"/>
      <charset val="238"/>
    </font>
  </fonts>
  <fills count="6">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2"/>
      </patternFill>
    </fill>
    <fill>
      <patternFill patternType="solid">
        <fgColor indexed="16"/>
        <bgColor indexed="25"/>
      </patternFill>
    </fill>
  </fills>
  <borders count="10">
    <border>
      <left/>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right/>
      <top/>
      <bottom style="mediumDashed">
        <color indexed="23"/>
      </bottom>
      <diagonal/>
    </border>
    <border>
      <left/>
      <right/>
      <top style="mediumDashed">
        <color indexed="23"/>
      </top>
      <bottom/>
      <diagonal/>
    </border>
    <border>
      <left style="medium">
        <color indexed="23"/>
      </left>
      <right/>
      <top style="medium">
        <color indexed="23"/>
      </top>
      <bottom style="medium">
        <color indexed="23"/>
      </bottom>
      <diagonal/>
    </border>
    <border>
      <left/>
      <right/>
      <top style="medium">
        <color indexed="23"/>
      </top>
      <bottom style="medium">
        <color indexed="23"/>
      </bottom>
      <diagonal/>
    </border>
    <border>
      <left style="medium">
        <color indexed="23"/>
      </left>
      <right style="medium">
        <color indexed="23"/>
      </right>
      <top style="medium">
        <color indexed="23"/>
      </top>
      <bottom style="medium">
        <color indexed="23"/>
      </bottom>
      <diagonal/>
    </border>
    <border>
      <left/>
      <right/>
      <top/>
      <bottom style="hair">
        <color indexed="64"/>
      </bottom>
      <diagonal/>
    </border>
  </borders>
  <cellStyleXfs count="27">
    <xf numFmtId="0" fontId="0" fillId="0" borderId="0"/>
    <xf numFmtId="0" fontId="1" fillId="2" borderId="0" applyNumberFormat="0" applyBorder="0" applyAlignment="0" applyProtection="0"/>
    <xf numFmtId="0" fontId="1" fillId="3" borderId="0" applyNumberFormat="0" applyBorder="0" applyAlignment="0" applyProtection="0"/>
    <xf numFmtId="0" fontId="2" fillId="4" borderId="0" applyNumberFormat="0" applyBorder="0" applyAlignment="0" applyProtection="0"/>
    <xf numFmtId="0" fontId="2" fillId="0" borderId="0" applyNumberFormat="0" applyFill="0" applyBorder="0" applyAlignment="0" applyProtection="0"/>
    <xf numFmtId="0" fontId="3" fillId="5" borderId="0" applyNumberFormat="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49" fontId="6" fillId="0" borderId="0" applyBorder="0">
      <alignment horizontal="left" vertical="top" wrapText="1"/>
      <protection locked="0"/>
    </xf>
    <xf numFmtId="0" fontId="7" fillId="0" borderId="0" applyBorder="0" applyProtection="0">
      <alignment horizontal="right" vertical="top" wrapText="1"/>
    </xf>
    <xf numFmtId="0" fontId="7" fillId="0" borderId="0" applyBorder="0">
      <alignment horizontal="justify" vertical="top" wrapText="1"/>
      <protection locked="0"/>
    </xf>
    <xf numFmtId="0" fontId="6" fillId="0" borderId="0" applyNumberFormat="0" applyFill="0" applyBorder="0" applyProtection="0">
      <alignment horizontal="justify" vertical="top" wrapText="1"/>
    </xf>
    <xf numFmtId="0" fontId="8" fillId="0" borderId="0"/>
    <xf numFmtId="0" fontId="8" fillId="0" borderId="0"/>
    <xf numFmtId="0" fontId="8" fillId="0" borderId="0"/>
    <xf numFmtId="2" fontId="9" fillId="0" borderId="0">
      <alignment horizontal="justify" vertical="top"/>
    </xf>
    <xf numFmtId="0" fontId="8" fillId="0" borderId="0"/>
    <xf numFmtId="1" fontId="7" fillId="0" borderId="0" applyFill="0" applyBorder="0" applyProtection="0">
      <alignment horizontal="center" vertical="top" wrapText="1"/>
    </xf>
    <xf numFmtId="0" fontId="29" fillId="0" borderId="0" applyNumberFormat="0" applyFill="0" applyBorder="0" applyAlignment="0" applyProtection="0"/>
    <xf numFmtId="0" fontId="29" fillId="0" borderId="0"/>
    <xf numFmtId="0" fontId="29" fillId="0" borderId="0" applyNumberFormat="0" applyFill="0" applyBorder="0" applyAlignment="0" applyProtection="0"/>
    <xf numFmtId="0" fontId="10" fillId="0" borderId="0" applyNumberFormat="0" applyFill="0" applyBorder="0" applyAlignment="0" applyProtection="0"/>
    <xf numFmtId="0" fontId="41" fillId="0" borderId="0" applyNumberFormat="0" applyFill="0" applyBorder="0" applyProtection="0"/>
    <xf numFmtId="0" fontId="42" fillId="0" borderId="0"/>
    <xf numFmtId="0" fontId="8" fillId="0" borderId="0"/>
    <xf numFmtId="0" fontId="8" fillId="0" borderId="0"/>
    <xf numFmtId="167" fontId="29" fillId="0" borderId="0" applyBorder="0" applyProtection="0"/>
  </cellStyleXfs>
  <cellXfs count="188">
    <xf numFmtId="0" fontId="0" fillId="0" borderId="0" xfId="0"/>
    <xf numFmtId="0" fontId="11" fillId="0" borderId="0" xfId="0" applyFont="1" applyAlignment="1">
      <alignment horizontal="left"/>
    </xf>
    <xf numFmtId="0" fontId="12" fillId="0" borderId="0" xfId="0" applyFont="1" applyAlignment="1">
      <alignment horizontal="left"/>
    </xf>
    <xf numFmtId="0" fontId="0" fillId="0" borderId="0" xfId="0" applyProtection="1">
      <protection hidden="1"/>
    </xf>
    <xf numFmtId="0" fontId="13" fillId="0" borderId="0" xfId="0" applyFont="1" applyAlignment="1">
      <alignment horizontal="center"/>
    </xf>
    <xf numFmtId="0" fontId="15" fillId="0" borderId="0" xfId="0" applyFont="1" applyAlignment="1"/>
    <xf numFmtId="4" fontId="15" fillId="0" borderId="0" xfId="0" applyNumberFormat="1" applyFont="1" applyAlignment="1">
      <alignment horizontal="right"/>
    </xf>
    <xf numFmtId="0" fontId="16" fillId="0" borderId="0" xfId="0" applyFont="1" applyAlignment="1"/>
    <xf numFmtId="0" fontId="0" fillId="0" borderId="0" xfId="0" applyAlignment="1"/>
    <xf numFmtId="2" fontId="13" fillId="0" borderId="0" xfId="15" applyFont="1" applyFill="1" applyAlignment="1">
      <alignment horizontal="center"/>
    </xf>
    <xf numFmtId="0" fontId="15" fillId="0" borderId="0" xfId="0" applyFont="1"/>
    <xf numFmtId="0" fontId="16" fillId="0" borderId="0" xfId="0" applyFont="1"/>
    <xf numFmtId="0" fontId="15" fillId="0" borderId="0" xfId="0" applyFont="1" applyFill="1" applyBorder="1"/>
    <xf numFmtId="0" fontId="20" fillId="0" borderId="0" xfId="0" applyFont="1" applyAlignment="1"/>
    <xf numFmtId="0" fontId="13" fillId="0" borderId="0" xfId="0" applyFont="1" applyAlignment="1"/>
    <xf numFmtId="0" fontId="21" fillId="0" borderId="0" xfId="0" applyFont="1" applyAlignment="1"/>
    <xf numFmtId="0" fontId="21" fillId="0" borderId="0" xfId="0" applyFont="1"/>
    <xf numFmtId="0" fontId="13" fillId="0" borderId="0" xfId="0" applyFont="1"/>
    <xf numFmtId="0" fontId="22" fillId="0" borderId="0" xfId="0" applyFont="1" applyAlignment="1">
      <alignment vertical="top"/>
    </xf>
    <xf numFmtId="49" fontId="9" fillId="0" borderId="0" xfId="0" applyNumberFormat="1" applyFont="1"/>
    <xf numFmtId="0" fontId="9" fillId="0" borderId="0" xfId="0" applyFont="1"/>
    <xf numFmtId="0" fontId="22" fillId="0" borderId="0" xfId="0" applyFont="1"/>
    <xf numFmtId="0" fontId="25" fillId="0" borderId="1" xfId="0" applyFont="1" applyBorder="1" applyAlignment="1">
      <alignment horizontal="center"/>
    </xf>
    <xf numFmtId="0" fontId="27" fillId="0" borderId="0" xfId="0" applyFont="1"/>
    <xf numFmtId="49" fontId="27" fillId="0" borderId="0" xfId="0" applyNumberFormat="1" applyFont="1" applyAlignment="1">
      <alignment horizontal="justify" vertical="top"/>
    </xf>
    <xf numFmtId="4" fontId="27" fillId="0" borderId="0" xfId="0" applyNumberFormat="1" applyFont="1" applyAlignment="1" applyProtection="1">
      <alignment horizontal="left" vertical="top"/>
      <protection locked="0"/>
    </xf>
    <xf numFmtId="0" fontId="27" fillId="0" borderId="0" xfId="0" applyFont="1" applyAlignment="1">
      <alignment horizontal="justify" vertical="top"/>
    </xf>
    <xf numFmtId="49" fontId="9" fillId="0" borderId="0" xfId="0" applyNumberFormat="1" applyFont="1" applyAlignment="1">
      <alignment horizontal="justify" vertical="top"/>
    </xf>
    <xf numFmtId="4" fontId="9" fillId="0" borderId="0" xfId="0" applyNumberFormat="1" applyFont="1" applyAlignment="1" applyProtection="1">
      <alignment horizontal="left" vertical="top"/>
      <protection locked="0"/>
    </xf>
    <xf numFmtId="0" fontId="9" fillId="0" borderId="0" xfId="0" applyFont="1" applyAlignment="1">
      <alignment horizontal="justify" vertical="top"/>
    </xf>
    <xf numFmtId="4" fontId="9" fillId="0" borderId="0" xfId="0" applyNumberFormat="1" applyFont="1" applyAlignment="1" applyProtection="1">
      <alignment horizontal="left"/>
      <protection locked="0"/>
    </xf>
    <xf numFmtId="49" fontId="24" fillId="0" borderId="2" xfId="0" applyNumberFormat="1" applyFont="1" applyBorder="1" applyAlignment="1">
      <alignment horizontal="left" vertical="top"/>
    </xf>
    <xf numFmtId="4" fontId="27" fillId="0" borderId="0" xfId="0" applyNumberFormat="1" applyFont="1" applyAlignment="1" applyProtection="1">
      <alignment horizontal="right" vertical="top"/>
      <protection locked="0"/>
    </xf>
    <xf numFmtId="4" fontId="28" fillId="0" borderId="2" xfId="0" applyNumberFormat="1" applyFont="1" applyBorder="1" applyAlignment="1" applyProtection="1">
      <alignment horizontal="right"/>
      <protection locked="0"/>
    </xf>
    <xf numFmtId="4" fontId="22" fillId="0" borderId="0" xfId="0" applyNumberFormat="1" applyFont="1" applyAlignment="1" applyProtection="1">
      <alignment horizontal="left"/>
      <protection locked="0"/>
    </xf>
    <xf numFmtId="4" fontId="26" fillId="0" borderId="1" xfId="0" applyNumberFormat="1" applyFont="1" applyBorder="1" applyAlignment="1" applyProtection="1">
      <alignment horizontal="center"/>
      <protection locked="0"/>
    </xf>
    <xf numFmtId="0" fontId="11" fillId="0" borderId="3" xfId="0" applyFont="1" applyBorder="1" applyAlignment="1" applyProtection="1">
      <alignment horizontal="left"/>
    </xf>
    <xf numFmtId="0" fontId="11" fillId="0" borderId="3" xfId="0" applyFont="1" applyBorder="1" applyAlignment="1" applyProtection="1">
      <alignment horizontal="right"/>
    </xf>
    <xf numFmtId="0" fontId="0" fillId="0" borderId="0" xfId="0" applyAlignment="1" applyProtection="1">
      <alignment horizontal="right"/>
    </xf>
    <xf numFmtId="0" fontId="0" fillId="0" borderId="0" xfId="0" applyProtection="1"/>
    <xf numFmtId="0" fontId="15" fillId="0" borderId="0" xfId="0" applyFont="1" applyAlignment="1" applyProtection="1"/>
    <xf numFmtId="0" fontId="15" fillId="0" borderId="4" xfId="0" applyFont="1" applyBorder="1" applyAlignment="1" applyProtection="1"/>
    <xf numFmtId="4" fontId="15" fillId="0" borderId="4" xfId="0" applyNumberFormat="1" applyFont="1" applyBorder="1" applyAlignment="1" applyProtection="1">
      <alignment horizontal="right"/>
    </xf>
    <xf numFmtId="0" fontId="13" fillId="0" borderId="0" xfId="0" applyFont="1" applyFill="1" applyAlignment="1" applyProtection="1">
      <alignment horizontal="left"/>
    </xf>
    <xf numFmtId="0" fontId="15" fillId="0" borderId="0" xfId="0" applyFont="1" applyProtection="1"/>
    <xf numFmtId="0" fontId="15" fillId="0" borderId="5" xfId="0" applyFont="1" applyBorder="1" applyProtection="1"/>
    <xf numFmtId="0" fontId="15" fillId="0" borderId="5" xfId="0" applyFont="1" applyBorder="1" applyAlignment="1" applyProtection="1">
      <alignment horizontal="right"/>
    </xf>
    <xf numFmtId="0" fontId="15" fillId="0" borderId="0" xfId="0" applyFont="1" applyAlignment="1" applyProtection="1">
      <alignment horizontal="right"/>
    </xf>
    <xf numFmtId="0" fontId="17" fillId="3" borderId="6" xfId="0" applyFont="1" applyFill="1" applyBorder="1" applyProtection="1"/>
    <xf numFmtId="0" fontId="18" fillId="3" borderId="7" xfId="0" applyFont="1" applyFill="1" applyBorder="1" applyProtection="1"/>
    <xf numFmtId="4" fontId="19" fillId="0" borderId="0" xfId="0" applyNumberFormat="1" applyFont="1" applyAlignment="1" applyProtection="1">
      <alignment horizontal="right"/>
    </xf>
    <xf numFmtId="0" fontId="13" fillId="0" borderId="0" xfId="0" applyFont="1" applyFill="1" applyAlignment="1" applyProtection="1">
      <alignment horizontal="right"/>
    </xf>
    <xf numFmtId="0" fontId="13" fillId="0" borderId="0" xfId="0" applyFont="1" applyFill="1" applyProtection="1"/>
    <xf numFmtId="0" fontId="8" fillId="0" borderId="0" xfId="0" applyFont="1" applyFill="1" applyProtection="1"/>
    <xf numFmtId="0" fontId="13" fillId="0" borderId="0" xfId="0" applyFont="1" applyFill="1" applyAlignment="1" applyProtection="1"/>
    <xf numFmtId="0" fontId="22" fillId="0" borderId="0" xfId="0" applyFont="1" applyFill="1" applyAlignment="1" applyProtection="1">
      <alignment horizontal="right"/>
    </xf>
    <xf numFmtId="0" fontId="8" fillId="0" borderId="0" xfId="0" applyFont="1" applyFill="1" applyAlignment="1" applyProtection="1">
      <alignment horizontal="right"/>
    </xf>
    <xf numFmtId="49" fontId="23" fillId="0" borderId="0" xfId="0" applyNumberFormat="1" applyFont="1" applyAlignment="1" applyProtection="1"/>
    <xf numFmtId="49" fontId="23" fillId="0" borderId="0" xfId="0" applyNumberFormat="1" applyFont="1" applyAlignment="1" applyProtection="1">
      <alignment horizontal="right"/>
    </xf>
    <xf numFmtId="0" fontId="22" fillId="0" borderId="0" xfId="0" applyFont="1" applyAlignment="1" applyProtection="1">
      <alignment horizontal="right" vertical="top"/>
    </xf>
    <xf numFmtId="0" fontId="30" fillId="0" borderId="0" xfId="0" applyFont="1" applyAlignment="1" applyProtection="1">
      <alignment horizontal="center"/>
    </xf>
    <xf numFmtId="4" fontId="30" fillId="0" borderId="0" xfId="0" applyNumberFormat="1" applyFont="1" applyAlignment="1" applyProtection="1">
      <alignment horizontal="right"/>
    </xf>
    <xf numFmtId="164" fontId="30" fillId="0" borderId="0" xfId="0" applyNumberFormat="1" applyFont="1" applyAlignment="1" applyProtection="1">
      <alignment horizontal="right"/>
    </xf>
    <xf numFmtId="0" fontId="32" fillId="0" borderId="0" xfId="0" applyFont="1" applyAlignment="1" applyProtection="1">
      <alignment horizontal="justify" vertical="top" wrapText="1"/>
    </xf>
    <xf numFmtId="0" fontId="32" fillId="0" borderId="0" xfId="0" applyFont="1" applyBorder="1" applyAlignment="1" applyProtection="1">
      <alignment horizontal="justify" vertical="top" wrapText="1"/>
    </xf>
    <xf numFmtId="0" fontId="33" fillId="0" borderId="0" xfId="0" applyFont="1" applyBorder="1" applyAlignment="1" applyProtection="1">
      <alignment horizontal="center"/>
    </xf>
    <xf numFmtId="4" fontId="33" fillId="0" borderId="0" xfId="0" applyNumberFormat="1" applyFont="1" applyBorder="1" applyAlignment="1" applyProtection="1">
      <alignment horizontal="right"/>
    </xf>
    <xf numFmtId="164" fontId="33" fillId="0" borderId="0" xfId="0" applyNumberFormat="1" applyFont="1" applyBorder="1" applyAlignment="1" applyProtection="1">
      <alignment horizontal="right"/>
    </xf>
    <xf numFmtId="0" fontId="37" fillId="0" borderId="0" xfId="0" applyFont="1" applyBorder="1" applyAlignment="1" applyProtection="1">
      <alignment horizontal="justify" vertical="top" wrapText="1"/>
    </xf>
    <xf numFmtId="0" fontId="38" fillId="0" borderId="0" xfId="0" applyFont="1" applyAlignment="1">
      <alignment wrapText="1"/>
    </xf>
    <xf numFmtId="0" fontId="37" fillId="0" borderId="0" xfId="0" applyFont="1" applyAlignment="1">
      <alignment horizontal="justify" vertical="top" wrapText="1"/>
    </xf>
    <xf numFmtId="0" fontId="30" fillId="0" borderId="0" xfId="0" applyFont="1" applyAlignment="1">
      <alignment horizontal="justify" vertical="top" wrapText="1"/>
    </xf>
    <xf numFmtId="4" fontId="15" fillId="0" borderId="4" xfId="0" applyNumberFormat="1" applyFont="1" applyBorder="1" applyAlignment="1" applyProtection="1">
      <alignment horizontal="right"/>
    </xf>
    <xf numFmtId="0" fontId="24" fillId="0" borderId="0" xfId="0" applyFont="1"/>
    <xf numFmtId="0" fontId="26" fillId="0" borderId="1" xfId="0" applyFont="1" applyBorder="1" applyAlignment="1">
      <alignment horizontal="center"/>
    </xf>
    <xf numFmtId="0" fontId="25" fillId="0" borderId="0" xfId="0" applyFont="1" applyAlignment="1">
      <alignment horizontal="center"/>
    </xf>
    <xf numFmtId="0" fontId="26" fillId="0" borderId="0" xfId="0" applyFont="1" applyAlignment="1">
      <alignment horizontal="center"/>
    </xf>
    <xf numFmtId="0" fontId="27" fillId="0" borderId="0" xfId="0" applyFont="1" applyAlignment="1">
      <alignment horizontal="justify" vertical="top" wrapText="1"/>
    </xf>
    <xf numFmtId="0" fontId="27" fillId="0" borderId="0" xfId="0" applyFont="1" applyAlignment="1">
      <alignment horizontal="center"/>
    </xf>
    <xf numFmtId="0" fontId="9" fillId="0" borderId="0" xfId="0" applyFont="1" applyAlignment="1">
      <alignment horizontal="justify" vertical="top" wrapText="1"/>
    </xf>
    <xf numFmtId="0" fontId="24" fillId="0" borderId="2" xfId="0" applyFont="1" applyBorder="1" applyAlignment="1">
      <alignment horizontal="left" vertical="top" wrapText="1"/>
    </xf>
    <xf numFmtId="0" fontId="24" fillId="0" borderId="2" xfId="0" applyFont="1" applyBorder="1" applyAlignment="1">
      <alignment horizontal="center"/>
    </xf>
    <xf numFmtId="49" fontId="24" fillId="0" borderId="0" xfId="0" applyNumberFormat="1" applyFont="1" applyAlignment="1">
      <alignment horizontal="center"/>
    </xf>
    <xf numFmtId="49" fontId="27" fillId="0" borderId="0" xfId="0" applyNumberFormat="1" applyFont="1" applyAlignment="1">
      <alignment horizontal="center" vertical="top"/>
    </xf>
    <xf numFmtId="49" fontId="9" fillId="0" borderId="0" xfId="0" applyNumberFormat="1" applyFont="1" applyAlignment="1">
      <alignment horizontal="center" vertical="top"/>
    </xf>
    <xf numFmtId="49" fontId="24" fillId="0" borderId="2" xfId="0" applyNumberFormat="1" applyFont="1" applyBorder="1" applyAlignment="1">
      <alignment horizontal="center" vertical="top"/>
    </xf>
    <xf numFmtId="0" fontId="0" fillId="0" borderId="0" xfId="0" applyAlignment="1">
      <alignment horizontal="center"/>
    </xf>
    <xf numFmtId="0" fontId="22" fillId="0" borderId="0" xfId="0" applyFont="1" applyAlignment="1"/>
    <xf numFmtId="4" fontId="22" fillId="0" borderId="0" xfId="0" applyNumberFormat="1" applyFont="1" applyAlignment="1" applyProtection="1">
      <protection locked="0"/>
    </xf>
    <xf numFmtId="4" fontId="22" fillId="0" borderId="0" xfId="0" applyNumberFormat="1" applyFont="1" applyAlignment="1"/>
    <xf numFmtId="0" fontId="26" fillId="0" borderId="1" xfId="0" applyFont="1" applyBorder="1" applyAlignment="1"/>
    <xf numFmtId="4" fontId="26" fillId="0" borderId="1" xfId="0" applyNumberFormat="1" applyFont="1" applyBorder="1" applyAlignment="1" applyProtection="1">
      <protection locked="0"/>
    </xf>
    <xf numFmtId="4" fontId="26" fillId="0" borderId="1" xfId="0" applyNumberFormat="1" applyFont="1" applyBorder="1" applyAlignment="1"/>
    <xf numFmtId="0" fontId="26" fillId="0" borderId="0" xfId="0" applyFont="1" applyAlignment="1"/>
    <xf numFmtId="4" fontId="26" fillId="0" borderId="0" xfId="0" applyNumberFormat="1" applyFont="1" applyAlignment="1" applyProtection="1">
      <protection locked="0"/>
    </xf>
    <xf numFmtId="4" fontId="26" fillId="0" borderId="0" xfId="0" applyNumberFormat="1" applyFont="1" applyAlignment="1"/>
    <xf numFmtId="4" fontId="24" fillId="0" borderId="2" xfId="0" applyNumberFormat="1" applyFont="1" applyBorder="1" applyAlignment="1"/>
    <xf numFmtId="4" fontId="28" fillId="0" borderId="2" xfId="0" applyNumberFormat="1" applyFont="1" applyBorder="1" applyAlignment="1" applyProtection="1">
      <protection locked="0"/>
    </xf>
    <xf numFmtId="4" fontId="28" fillId="0" borderId="2" xfId="0" applyNumberFormat="1" applyFont="1" applyBorder="1" applyAlignment="1"/>
    <xf numFmtId="4" fontId="27" fillId="0" borderId="0" xfId="0" applyNumberFormat="1" applyFont="1" applyAlignment="1"/>
    <xf numFmtId="4" fontId="27" fillId="0" borderId="0" xfId="0" applyNumberFormat="1" applyFont="1" applyAlignment="1" applyProtection="1">
      <protection locked="0"/>
    </xf>
    <xf numFmtId="4" fontId="9" fillId="0" borderId="0" xfId="0" applyNumberFormat="1" applyFont="1" applyAlignment="1"/>
    <xf numFmtId="4" fontId="9" fillId="0" borderId="0" xfId="0" applyNumberFormat="1" applyFont="1" applyAlignment="1" applyProtection="1">
      <protection locked="0"/>
    </xf>
    <xf numFmtId="0" fontId="22" fillId="0" borderId="0" xfId="0" applyFont="1" applyAlignment="1">
      <alignment horizontal="center"/>
    </xf>
    <xf numFmtId="0" fontId="9" fillId="0" borderId="0" xfId="0" applyFont="1" applyAlignment="1">
      <alignment horizontal="center"/>
    </xf>
    <xf numFmtId="4" fontId="15" fillId="0" borderId="4" xfId="0" applyNumberFormat="1" applyFont="1" applyBorder="1" applyAlignment="1" applyProtection="1">
      <alignment horizontal="right"/>
    </xf>
    <xf numFmtId="49" fontId="27" fillId="0" borderId="0" xfId="0" applyNumberFormat="1" applyFont="1" applyAlignment="1">
      <alignment horizontal="left" vertical="top"/>
    </xf>
    <xf numFmtId="49" fontId="24" fillId="0" borderId="0" xfId="0" applyNumberFormat="1" applyFont="1" applyAlignment="1">
      <alignment horizontal="left"/>
    </xf>
    <xf numFmtId="49" fontId="25" fillId="0" borderId="1" xfId="0" applyNumberFormat="1" applyFont="1" applyBorder="1" applyAlignment="1">
      <alignment horizontal="center"/>
    </xf>
    <xf numFmtId="49" fontId="25" fillId="0" borderId="0" xfId="0" applyNumberFormat="1" applyFont="1" applyAlignment="1">
      <alignment horizontal="center"/>
    </xf>
    <xf numFmtId="49" fontId="0" fillId="0" borderId="0" xfId="0" applyNumberFormat="1" applyAlignment="1">
      <alignment horizontal="center"/>
    </xf>
    <xf numFmtId="165" fontId="45" fillId="0" borderId="9" xfId="24" applyNumberFormat="1" applyFont="1" applyBorder="1" applyAlignment="1">
      <alignment horizontal="center" vertical="top" wrapText="1"/>
    </xf>
    <xf numFmtId="166" fontId="45" fillId="0" borderId="9" xfId="24" applyNumberFormat="1" applyFont="1" applyBorder="1" applyAlignment="1">
      <alignment horizontal="center" vertical="center" wrapText="1"/>
    </xf>
    <xf numFmtId="3" fontId="45" fillId="0" borderId="9" xfId="24" applyNumberFormat="1" applyFont="1" applyBorder="1" applyAlignment="1">
      <alignment horizontal="right" vertical="center" wrapText="1"/>
    </xf>
    <xf numFmtId="4" fontId="45" fillId="0" borderId="9" xfId="24" applyNumberFormat="1" applyFont="1" applyBorder="1" applyAlignment="1">
      <alignment horizontal="center" vertical="center" wrapText="1"/>
    </xf>
    <xf numFmtId="0" fontId="46" fillId="0" borderId="0" xfId="24" applyFont="1"/>
    <xf numFmtId="0" fontId="46" fillId="0" borderId="0" xfId="24" applyFont="1" applyAlignment="1">
      <alignment horizontal="center" vertical="top"/>
    </xf>
    <xf numFmtId="0" fontId="44" fillId="0" borderId="0" xfId="24" applyFont="1" applyAlignment="1">
      <alignment horizontal="left"/>
    </xf>
    <xf numFmtId="0" fontId="46" fillId="0" borderId="0" xfId="24" applyFont="1" applyAlignment="1">
      <alignment horizontal="center"/>
    </xf>
    <xf numFmtId="3" fontId="46" fillId="0" borderId="0" xfId="24" applyNumberFormat="1" applyFont="1"/>
    <xf numFmtId="0" fontId="46" fillId="0" borderId="0" xfId="25" applyFont="1" applyAlignment="1">
      <alignment horizontal="center" vertical="top" wrapText="1"/>
    </xf>
    <xf numFmtId="0" fontId="44" fillId="0" borderId="0" xfId="25" applyFont="1" applyAlignment="1">
      <alignment horizontal="justify" vertical="top" wrapText="1"/>
    </xf>
    <xf numFmtId="0" fontId="46" fillId="0" borderId="0" xfId="25" applyFont="1" applyAlignment="1">
      <alignment horizontal="center" wrapText="1"/>
    </xf>
    <xf numFmtId="4" fontId="46" fillId="0" borderId="0" xfId="0" applyNumberFormat="1" applyFont="1"/>
    <xf numFmtId="0" fontId="47" fillId="0" borderId="0" xfId="0" applyFont="1"/>
    <xf numFmtId="0" fontId="46" fillId="0" borderId="0" xfId="25" applyFont="1" applyAlignment="1">
      <alignment horizontal="justify" vertical="top" wrapText="1"/>
    </xf>
    <xf numFmtId="0" fontId="46" fillId="0" borderId="0" xfId="0" applyFont="1" applyAlignment="1">
      <alignment horizontal="justify" wrapText="1"/>
    </xf>
    <xf numFmtId="0" fontId="46" fillId="0" borderId="0" xfId="0" applyFont="1" applyAlignment="1">
      <alignment horizontal="justify" vertical="top" wrapText="1"/>
    </xf>
    <xf numFmtId="4" fontId="46" fillId="0" borderId="0" xfId="0" applyNumberFormat="1" applyFont="1" applyAlignment="1">
      <alignment horizontal="left" vertical="top" wrapText="1"/>
    </xf>
    <xf numFmtId="0" fontId="46" fillId="0" borderId="0" xfId="0" applyFont="1" applyAlignment="1">
      <alignment vertical="top" wrapText="1"/>
    </xf>
    <xf numFmtId="0" fontId="44" fillId="0" borderId="0" xfId="0" applyFont="1" applyAlignment="1">
      <alignment horizontal="center" vertical="top"/>
    </xf>
    <xf numFmtId="0" fontId="44" fillId="0" borderId="0" xfId="0" applyFont="1" applyAlignment="1">
      <alignment wrapText="1"/>
    </xf>
    <xf numFmtId="0" fontId="46" fillId="0" borderId="0" xfId="0" applyFont="1" applyAlignment="1">
      <alignment horizontal="center"/>
    </xf>
    <xf numFmtId="3" fontId="46" fillId="0" borderId="0" xfId="0" applyNumberFormat="1" applyFont="1"/>
    <xf numFmtId="0" fontId="48" fillId="0" borderId="0" xfId="0" applyFont="1"/>
    <xf numFmtId="0" fontId="46" fillId="0" borderId="0" xfId="25" applyFont="1" applyAlignment="1">
      <alignment horizontal="left" vertical="top" wrapText="1"/>
    </xf>
    <xf numFmtId="4" fontId="46" fillId="0" borderId="0" xfId="24" applyNumberFormat="1" applyFont="1"/>
    <xf numFmtId="0" fontId="46" fillId="0" borderId="0" xfId="0" applyFont="1"/>
    <xf numFmtId="0" fontId="46" fillId="0" borderId="0" xfId="0" applyFont="1" applyAlignment="1">
      <alignment horizontal="right" vertical="top"/>
    </xf>
    <xf numFmtId="0" fontId="46" fillId="0" borderId="0" xfId="0" applyFont="1" applyAlignment="1">
      <alignment wrapText="1"/>
    </xf>
    <xf numFmtId="0" fontId="46" fillId="0" borderId="0" xfId="0" applyFont="1" applyAlignment="1">
      <alignment horizontal="center" vertical="top"/>
    </xf>
    <xf numFmtId="0" fontId="44" fillId="0" borderId="0" xfId="0" applyFont="1" applyAlignment="1">
      <alignment horizontal="right" wrapText="1"/>
    </xf>
    <xf numFmtId="4" fontId="44" fillId="0" borderId="0" xfId="0" applyNumberFormat="1" applyFont="1"/>
    <xf numFmtId="0" fontId="46" fillId="0" borderId="0" xfId="24" applyFont="1" applyAlignment="1">
      <alignment wrapText="1"/>
    </xf>
    <xf numFmtId="0" fontId="14" fillId="0" borderId="0" xfId="0" applyFont="1" applyAlignment="1">
      <alignment horizontal="left"/>
    </xf>
    <xf numFmtId="0" fontId="40" fillId="0" borderId="0" xfId="0" applyFont="1" applyAlignment="1">
      <alignment horizontal="left" vertical="top" wrapText="1"/>
    </xf>
    <xf numFmtId="0" fontId="22" fillId="0" borderId="0" xfId="0" applyFont="1" applyAlignment="1">
      <alignment horizontal="center" vertical="top"/>
    </xf>
    <xf numFmtId="0" fontId="22" fillId="0" borderId="0" xfId="0" applyFont="1" applyAlignment="1">
      <alignment horizontal="left"/>
    </xf>
    <xf numFmtId="4" fontId="22" fillId="0" borderId="0" xfId="0" applyNumberFormat="1" applyFont="1" applyAlignment="1">
      <alignment horizontal="left"/>
    </xf>
    <xf numFmtId="0" fontId="26" fillId="0" borderId="1" xfId="0" applyFont="1" applyBorder="1" applyAlignment="1">
      <alignment horizontal="center" vertical="top"/>
    </xf>
    <xf numFmtId="4" fontId="26" fillId="0" borderId="1" xfId="0" applyNumberFormat="1" applyFont="1" applyBorder="1" applyAlignment="1">
      <alignment horizontal="center"/>
    </xf>
    <xf numFmtId="0" fontId="26" fillId="0" borderId="0" xfId="0" applyFont="1" applyAlignment="1">
      <alignment horizontal="center" vertical="top"/>
    </xf>
    <xf numFmtId="4" fontId="26" fillId="0" borderId="0" xfId="0" applyNumberFormat="1" applyFont="1" applyAlignment="1" applyProtection="1">
      <alignment horizontal="center"/>
      <protection locked="0"/>
    </xf>
    <xf numFmtId="4" fontId="26" fillId="0" borderId="0" xfId="0" applyNumberFormat="1" applyFont="1" applyAlignment="1">
      <alignment horizontal="center"/>
    </xf>
    <xf numFmtId="0" fontId="26" fillId="0" borderId="0" xfId="0" applyFont="1" applyAlignment="1">
      <alignment horizontal="left" wrapText="1"/>
    </xf>
    <xf numFmtId="0" fontId="27" fillId="0" borderId="0" xfId="0" applyFont="1" applyAlignment="1">
      <alignment horizontal="center" vertical="top"/>
    </xf>
    <xf numFmtId="4" fontId="27" fillId="0" borderId="0" xfId="0" applyNumberFormat="1" applyFont="1" applyAlignment="1">
      <alignment horizontal="right" vertical="top"/>
    </xf>
    <xf numFmtId="4" fontId="27" fillId="0" borderId="0" xfId="0" applyNumberFormat="1" applyFont="1" applyAlignment="1">
      <alignment horizontal="left" vertical="top"/>
    </xf>
    <xf numFmtId="0" fontId="9" fillId="0" borderId="0" xfId="0" applyFont="1" applyAlignment="1">
      <alignment horizontal="center" vertical="top"/>
    </xf>
    <xf numFmtId="4" fontId="9" fillId="0" borderId="0" xfId="0" applyNumberFormat="1" applyFont="1" applyAlignment="1">
      <alignment horizontal="left" vertical="top"/>
    </xf>
    <xf numFmtId="4" fontId="24" fillId="0" borderId="2" xfId="0" applyNumberFormat="1" applyFont="1" applyBorder="1" applyAlignment="1">
      <alignment horizontal="left"/>
    </xf>
    <xf numFmtId="4" fontId="28" fillId="0" borderId="2" xfId="0" applyNumberFormat="1" applyFont="1" applyBorder="1" applyAlignment="1">
      <alignment horizontal="right"/>
    </xf>
    <xf numFmtId="0" fontId="9" fillId="0" borderId="0" xfId="0" applyFont="1" applyAlignment="1">
      <alignment horizontal="left"/>
    </xf>
    <xf numFmtId="4" fontId="9" fillId="0" borderId="0" xfId="0" applyNumberFormat="1" applyFont="1" applyAlignment="1">
      <alignment horizontal="left"/>
    </xf>
    <xf numFmtId="0" fontId="30" fillId="0" borderId="0" xfId="0" applyFont="1" applyAlignment="1">
      <alignment horizontal="right" vertical="top" wrapText="1"/>
    </xf>
    <xf numFmtId="0" fontId="30" fillId="0" borderId="0" xfId="0" applyFont="1" applyAlignment="1">
      <alignment horizontal="center" wrapText="1"/>
    </xf>
    <xf numFmtId="4" fontId="30" fillId="0" borderId="0" xfId="0" applyNumberFormat="1" applyFont="1" applyAlignment="1">
      <alignment horizontal="right" wrapText="1"/>
    </xf>
    <xf numFmtId="164" fontId="30" fillId="0" borderId="0" xfId="0" applyNumberFormat="1" applyFont="1" applyAlignment="1">
      <alignment horizontal="right" wrapText="1"/>
    </xf>
    <xf numFmtId="0" fontId="30" fillId="0" borderId="0" xfId="0" applyFont="1" applyAlignment="1">
      <alignment wrapText="1"/>
    </xf>
    <xf numFmtId="0" fontId="33" fillId="0" borderId="0" xfId="0" applyFont="1" applyAlignment="1">
      <alignment horizontal="center" wrapText="1"/>
    </xf>
    <xf numFmtId="4" fontId="33" fillId="0" borderId="0" xfId="0" applyNumberFormat="1" applyFont="1" applyAlignment="1">
      <alignment horizontal="right" wrapText="1"/>
    </xf>
    <xf numFmtId="164" fontId="33" fillId="0" borderId="0" xfId="0" applyNumberFormat="1" applyFont="1" applyAlignment="1">
      <alignment horizontal="right" wrapText="1"/>
    </xf>
    <xf numFmtId="4" fontId="49" fillId="0" borderId="0" xfId="26" applyNumberFormat="1" applyFont="1" applyBorder="1" applyAlignment="1" applyProtection="1">
      <alignment vertical="center" wrapText="1"/>
    </xf>
    <xf numFmtId="3" fontId="50" fillId="0" borderId="0" xfId="0" applyNumberFormat="1" applyFont="1" applyAlignment="1">
      <alignment horizontal="center" vertical="center" wrapText="1"/>
    </xf>
    <xf numFmtId="4" fontId="50" fillId="0" borderId="0" xfId="0" applyNumberFormat="1" applyFont="1" applyAlignment="1">
      <alignment horizontal="center" vertical="center" wrapText="1"/>
    </xf>
    <xf numFmtId="4" fontId="50" fillId="0" borderId="0" xfId="0" applyNumberFormat="1" applyFont="1" applyAlignment="1">
      <alignment horizontal="center" wrapText="1"/>
    </xf>
    <xf numFmtId="0" fontId="0" fillId="0" borderId="0" xfId="0" applyAlignment="1">
      <alignment wrapText="1"/>
    </xf>
    <xf numFmtId="0" fontId="31" fillId="0" borderId="0" xfId="0" applyFont="1" applyFill="1" applyAlignment="1" applyProtection="1">
      <alignment horizontal="left" vertical="top" wrapText="1"/>
    </xf>
    <xf numFmtId="0" fontId="32" fillId="0" borderId="0" xfId="0" applyFont="1" applyAlignment="1" applyProtection="1">
      <alignment horizontal="left" vertical="top" wrapText="1"/>
    </xf>
    <xf numFmtId="0" fontId="31" fillId="0" borderId="0" xfId="0" applyFont="1" applyAlignment="1" applyProtection="1">
      <alignment horizontal="left" vertical="top" wrapText="1"/>
    </xf>
    <xf numFmtId="0" fontId="34" fillId="0" borderId="0" xfId="0" applyFont="1" applyBorder="1" applyAlignment="1" applyProtection="1">
      <alignment horizontal="center" vertical="top" wrapText="1"/>
    </xf>
    <xf numFmtId="0" fontId="34" fillId="0" borderId="0" xfId="0" applyFont="1" applyAlignment="1">
      <alignment horizontal="center" vertical="top"/>
    </xf>
    <xf numFmtId="0" fontId="51" fillId="0" borderId="0" xfId="0" applyFont="1" applyAlignment="1">
      <alignment horizontal="left" vertical="top" wrapText="1"/>
    </xf>
    <xf numFmtId="0" fontId="39" fillId="0" borderId="0" xfId="0" applyFont="1" applyAlignment="1">
      <alignment horizontal="left" vertical="top" wrapText="1"/>
    </xf>
    <xf numFmtId="0" fontId="30" fillId="0" borderId="0" xfId="0" applyFont="1" applyAlignment="1">
      <alignment horizontal="left" vertical="top" wrapText="1"/>
    </xf>
    <xf numFmtId="0" fontId="49" fillId="0" borderId="0" xfId="0" applyFont="1" applyAlignment="1">
      <alignment horizontal="left" vertical="top" wrapText="1"/>
    </xf>
    <xf numFmtId="4" fontId="15" fillId="0" borderId="4" xfId="0" applyNumberFormat="1" applyFont="1" applyBorder="1" applyAlignment="1" applyProtection="1">
      <alignment horizontal="right"/>
    </xf>
    <xf numFmtId="4" fontId="15" fillId="0" borderId="8" xfId="0" applyNumberFormat="1" applyFont="1" applyFill="1" applyBorder="1" applyAlignment="1" applyProtection="1">
      <alignment horizontal="right"/>
    </xf>
  </cellXfs>
  <cellStyles count="27">
    <cellStyle name="Accent 1 1" xfId="1" xr:uid="{00000000-0005-0000-0000-000000000000}"/>
    <cellStyle name="Accent 2 1" xfId="2" xr:uid="{00000000-0005-0000-0000-000001000000}"/>
    <cellStyle name="Accent 3 1" xfId="3" xr:uid="{00000000-0005-0000-0000-000002000000}"/>
    <cellStyle name="Accent 4" xfId="4" xr:uid="{00000000-0005-0000-0000-000003000000}"/>
    <cellStyle name="Comma_H.KORALJ  i RUBIN - Tender troškovnik za sobe Ver 01. -24.11.05" xfId="26" xr:uid="{D1116AC7-16E7-4098-A406-A5509BEA11CA}"/>
    <cellStyle name="Error 1" xfId="5" xr:uid="{00000000-0005-0000-0000-000004000000}"/>
    <cellStyle name="Footnote 1" xfId="6" xr:uid="{00000000-0005-0000-0000-000005000000}"/>
    <cellStyle name="Heading 3" xfId="7" builtinId="18" customBuiltin="1"/>
    <cellStyle name="Heading1" xfId="8" xr:uid="{00000000-0005-0000-0000-000007000000}"/>
    <cellStyle name="komadi" xfId="9" xr:uid="{00000000-0005-0000-0000-000008000000}"/>
    <cellStyle name="nabrajanje" xfId="10" xr:uid="{00000000-0005-0000-0000-000009000000}"/>
    <cellStyle name="napomene_2" xfId="11" xr:uid="{00000000-0005-0000-0000-00000A000000}"/>
    <cellStyle name="Normal" xfId="0" builtinId="0"/>
    <cellStyle name="Normal 15" xfId="25" xr:uid="{18C4F522-216B-4F37-8B97-7B7973942A9E}"/>
    <cellStyle name="Normal 2" xfId="12" xr:uid="{00000000-0005-0000-0000-00000C000000}"/>
    <cellStyle name="Normal 2 2" xfId="13" xr:uid="{00000000-0005-0000-0000-00000D000000}"/>
    <cellStyle name="Normal 3" xfId="14" xr:uid="{00000000-0005-0000-0000-00000E000000}"/>
    <cellStyle name="Normal 4" xfId="23" xr:uid="{00000000-0005-0000-0000-00000F000000}"/>
    <cellStyle name="Normal 56" xfId="22" xr:uid="{00000000-0005-0000-0000-000010000000}"/>
    <cellStyle name="Normal_K-VG_Troskovnik_grad-obrt_2006-11-07" xfId="15" xr:uid="{00000000-0005-0000-0000-000012000000}"/>
    <cellStyle name="Normalno 2" xfId="16" xr:uid="{00000000-0005-0000-0000-000013000000}"/>
    <cellStyle name="Normalno 2 2" xfId="24" xr:uid="{3D488FA1-5970-4C2D-A7B3-69F7A70878E5}"/>
    <cellStyle name="redni brojevi" xfId="17" xr:uid="{00000000-0005-0000-0000-000014000000}"/>
    <cellStyle name="Status 1" xfId="18" xr:uid="{00000000-0005-0000-0000-000015000000}"/>
    <cellStyle name="Style 1" xfId="19" xr:uid="{00000000-0005-0000-0000-000016000000}"/>
    <cellStyle name="Text 1" xfId="20" xr:uid="{00000000-0005-0000-0000-000017000000}"/>
    <cellStyle name="Warning 1" xfId="21" xr:uid="{00000000-0005-0000-0000-00001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8000"/>
      <rgbColor rgb="00000080"/>
      <rgbColor rgb="00808000"/>
      <rgbColor rgb="00800080"/>
      <rgbColor rgb="00008080"/>
      <rgbColor rgb="00C0C0C0"/>
      <rgbColor rgb="00808080"/>
      <rgbColor rgb="009999FF"/>
      <rgbColor rgb="00CE181E"/>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F27"/>
  <sheetViews>
    <sheetView view="pageLayout" zoomScaleNormal="100" workbookViewId="0">
      <selection activeCell="B33" sqref="B32:B33"/>
    </sheetView>
  </sheetViews>
  <sheetFormatPr defaultRowHeight="12.75" x14ac:dyDescent="0.2"/>
  <cols>
    <col min="1" max="1" width="6.7109375" customWidth="1"/>
    <col min="2" max="2" width="3.7109375" customWidth="1"/>
    <col min="3" max="3" width="34.85546875" customWidth="1"/>
    <col min="6" max="6" width="14.7109375" customWidth="1"/>
  </cols>
  <sheetData>
    <row r="2" spans="3:6" ht="45" customHeight="1" x14ac:dyDescent="0.2">
      <c r="C2" s="69"/>
    </row>
    <row r="4" spans="3:6" ht="24.75" customHeight="1" x14ac:dyDescent="0.2">
      <c r="C4" s="177" t="s">
        <v>17</v>
      </c>
      <c r="D4" s="177"/>
      <c r="E4" s="177"/>
      <c r="F4" s="177"/>
    </row>
    <row r="5" spans="3:6" ht="15.75" x14ac:dyDescent="0.2">
      <c r="C5" s="63"/>
      <c r="D5" s="60"/>
      <c r="E5" s="61"/>
      <c r="F5" s="62"/>
    </row>
    <row r="6" spans="3:6" ht="38.25" customHeight="1" x14ac:dyDescent="0.2">
      <c r="C6" s="178" t="s">
        <v>146</v>
      </c>
      <c r="D6" s="178"/>
      <c r="E6" s="178"/>
      <c r="F6" s="178"/>
    </row>
    <row r="7" spans="3:6" ht="15.75" x14ac:dyDescent="0.2">
      <c r="C7" s="63"/>
      <c r="D7" s="60"/>
      <c r="E7" s="61"/>
      <c r="F7" s="62"/>
    </row>
    <row r="8" spans="3:6" ht="15.75" x14ac:dyDescent="0.2">
      <c r="C8" s="179" t="s">
        <v>33</v>
      </c>
      <c r="D8" s="179"/>
      <c r="E8" s="179"/>
      <c r="F8" s="179"/>
    </row>
    <row r="9" spans="3:6" ht="15.75" x14ac:dyDescent="0.2">
      <c r="C9" s="63"/>
      <c r="D9" s="60"/>
      <c r="E9" s="61"/>
      <c r="F9" s="62"/>
    </row>
    <row r="10" spans="3:6" ht="15.75" x14ac:dyDescent="0.2">
      <c r="C10" s="63"/>
      <c r="D10" s="60"/>
      <c r="E10" s="61"/>
      <c r="F10" s="62"/>
    </row>
    <row r="11" spans="3:6" ht="20.25" customHeight="1" x14ac:dyDescent="0.2">
      <c r="C11" s="63" t="s">
        <v>34</v>
      </c>
      <c r="D11" s="60"/>
      <c r="E11" s="61"/>
      <c r="F11" s="62"/>
    </row>
    <row r="12" spans="3:6" ht="15.75" x14ac:dyDescent="0.2">
      <c r="C12" s="63"/>
      <c r="D12" s="60"/>
      <c r="E12" s="61"/>
      <c r="F12" s="62"/>
    </row>
    <row r="13" spans="3:6" ht="18" x14ac:dyDescent="0.25">
      <c r="C13" s="64"/>
      <c r="D13" s="65"/>
      <c r="E13" s="66"/>
      <c r="F13" s="67"/>
    </row>
    <row r="14" spans="3:6" ht="18" x14ac:dyDescent="0.25">
      <c r="C14" s="64"/>
      <c r="D14" s="65"/>
      <c r="E14" s="66"/>
      <c r="F14" s="67"/>
    </row>
    <row r="15" spans="3:6" ht="93" customHeight="1" x14ac:dyDescent="0.2">
      <c r="C15" s="180" t="s">
        <v>140</v>
      </c>
      <c r="D15" s="180"/>
      <c r="E15" s="180"/>
      <c r="F15" s="180"/>
    </row>
    <row r="16" spans="3:6" ht="26.25" x14ac:dyDescent="0.2">
      <c r="C16" s="181"/>
      <c r="D16" s="181"/>
      <c r="E16" s="181"/>
      <c r="F16" s="181"/>
    </row>
    <row r="17" spans="3:6" ht="51.75" customHeight="1" x14ac:dyDescent="0.25">
      <c r="C17" s="68"/>
      <c r="D17" s="65"/>
      <c r="E17" s="66"/>
      <c r="F17" s="67"/>
    </row>
    <row r="18" spans="3:6" ht="18" x14ac:dyDescent="0.25">
      <c r="C18" s="64" t="s">
        <v>18</v>
      </c>
      <c r="D18" s="65"/>
      <c r="E18" s="66"/>
      <c r="F18" s="67"/>
    </row>
    <row r="19" spans="3:6" ht="24" customHeight="1" x14ac:dyDescent="0.25">
      <c r="C19" s="64" t="s">
        <v>19</v>
      </c>
      <c r="D19" s="65"/>
      <c r="E19" s="66"/>
      <c r="F19" s="67"/>
    </row>
    <row r="20" spans="3:6" ht="31.5" x14ac:dyDescent="0.25">
      <c r="C20" s="64" t="s">
        <v>15</v>
      </c>
      <c r="D20" s="65"/>
      <c r="E20" s="66"/>
      <c r="F20" s="67"/>
    </row>
    <row r="21" spans="3:6" ht="18" x14ac:dyDescent="0.25">
      <c r="C21" s="64" t="s">
        <v>35</v>
      </c>
      <c r="D21" s="65"/>
      <c r="E21" s="66"/>
      <c r="F21" s="67"/>
    </row>
    <row r="22" spans="3:6" ht="27.75" customHeight="1" x14ac:dyDescent="0.25">
      <c r="C22" s="64"/>
      <c r="D22" s="65"/>
      <c r="E22" s="66"/>
      <c r="F22" s="67"/>
    </row>
    <row r="23" spans="3:6" ht="24" customHeight="1" x14ac:dyDescent="0.25">
      <c r="C23" s="64"/>
      <c r="D23" s="65"/>
      <c r="E23" s="66"/>
      <c r="F23" s="67"/>
    </row>
    <row r="24" spans="3:6" ht="18" x14ac:dyDescent="0.25">
      <c r="C24" s="64"/>
      <c r="D24" s="65"/>
      <c r="E24" s="66"/>
      <c r="F24" s="67"/>
    </row>
    <row r="25" spans="3:6" ht="18" x14ac:dyDescent="0.25">
      <c r="C25" s="64"/>
      <c r="D25" s="65"/>
      <c r="E25" s="66"/>
      <c r="F25" s="67"/>
    </row>
    <row r="26" spans="3:6" ht="18" x14ac:dyDescent="0.25">
      <c r="C26" s="64"/>
      <c r="D26" s="65"/>
      <c r="E26" s="66"/>
      <c r="F26" s="67"/>
    </row>
    <row r="27" spans="3:6" ht="26.25" customHeight="1" x14ac:dyDescent="0.25">
      <c r="C27" s="64"/>
      <c r="D27" s="65"/>
      <c r="E27" s="66"/>
      <c r="F27" s="67"/>
    </row>
  </sheetData>
  <mergeCells count="5">
    <mergeCell ref="C4:F4"/>
    <mergeCell ref="C6:F6"/>
    <mergeCell ref="C8:F8"/>
    <mergeCell ref="C15:F15"/>
    <mergeCell ref="C16:F16"/>
  </mergeCells>
  <pageMargins left="0.7" right="0.7" top="0.9994791666666667" bottom="0.75" header="0.3" footer="0.3"/>
  <pageSetup paperSize="9" fitToHeight="0" orientation="portrait"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543B1-ADBB-48E8-83B8-D44BBFA05A8E}">
  <dimension ref="A1:F37"/>
  <sheetViews>
    <sheetView view="pageLayout" zoomScaleNormal="100" workbookViewId="0">
      <selection activeCell="B33" sqref="B32:B33"/>
    </sheetView>
  </sheetViews>
  <sheetFormatPr defaultRowHeight="12.75" x14ac:dyDescent="0.2"/>
  <cols>
    <col min="1" max="1" width="3.7109375" style="176" customWidth="1"/>
    <col min="2" max="2" width="40.85546875" style="176" customWidth="1"/>
    <col min="3" max="16384" width="9.140625" style="176"/>
  </cols>
  <sheetData>
    <row r="1" spans="1:6" s="168" customFormat="1" ht="14.25" x14ac:dyDescent="0.2">
      <c r="A1" s="164"/>
      <c r="B1" s="71"/>
      <c r="C1" s="165"/>
      <c r="D1" s="166"/>
      <c r="E1" s="167"/>
      <c r="F1" s="167"/>
    </row>
    <row r="2" spans="1:6" s="168" customFormat="1" ht="15" x14ac:dyDescent="0.2">
      <c r="A2" s="164"/>
      <c r="B2" s="183" t="s">
        <v>20</v>
      </c>
      <c r="C2" s="183"/>
      <c r="D2" s="183"/>
      <c r="E2" s="183"/>
      <c r="F2" s="167"/>
    </row>
    <row r="3" spans="1:6" s="168" customFormat="1" ht="18" x14ac:dyDescent="0.25">
      <c r="A3" s="164"/>
      <c r="B3" s="70"/>
      <c r="C3" s="169"/>
      <c r="D3" s="170"/>
      <c r="E3" s="171"/>
      <c r="F3" s="167"/>
    </row>
    <row r="4" spans="1:6" s="168" customFormat="1" ht="45.75" customHeight="1" x14ac:dyDescent="0.2">
      <c r="A4" s="164"/>
      <c r="B4" s="184" t="s">
        <v>207</v>
      </c>
      <c r="C4" s="184"/>
      <c r="D4" s="184"/>
      <c r="E4" s="184"/>
      <c r="F4" s="184"/>
    </row>
    <row r="5" spans="1:6" s="168" customFormat="1" ht="40.5" customHeight="1" x14ac:dyDescent="0.2">
      <c r="A5" s="164"/>
      <c r="B5" s="184" t="s">
        <v>36</v>
      </c>
      <c r="C5" s="184"/>
      <c r="D5" s="184"/>
      <c r="E5" s="184"/>
      <c r="F5" s="184"/>
    </row>
    <row r="6" spans="1:6" s="168" customFormat="1" ht="14.25" x14ac:dyDescent="0.2">
      <c r="A6" s="164"/>
      <c r="B6" s="71"/>
      <c r="C6" s="165"/>
      <c r="D6" s="166"/>
      <c r="E6" s="167"/>
      <c r="F6" s="167"/>
    </row>
    <row r="7" spans="1:6" s="168" customFormat="1" ht="25.5" x14ac:dyDescent="0.2">
      <c r="A7" s="164"/>
      <c r="B7" s="172" t="s">
        <v>178</v>
      </c>
      <c r="C7" s="173"/>
      <c r="D7" s="174"/>
      <c r="E7" s="175"/>
      <c r="F7" s="175"/>
    </row>
    <row r="8" spans="1:6" s="168" customFormat="1" ht="14.25" x14ac:dyDescent="0.2">
      <c r="A8" s="164"/>
      <c r="B8" s="182" t="s">
        <v>179</v>
      </c>
      <c r="C8" s="182"/>
      <c r="D8" s="182"/>
      <c r="E8" s="182"/>
      <c r="F8" s="182"/>
    </row>
    <row r="9" spans="1:6" s="168" customFormat="1" ht="14.25" x14ac:dyDescent="0.2">
      <c r="A9" s="164"/>
      <c r="B9" s="182" t="s">
        <v>180</v>
      </c>
      <c r="C9" s="182"/>
      <c r="D9" s="182"/>
      <c r="E9" s="182"/>
      <c r="F9" s="182"/>
    </row>
    <row r="10" spans="1:6" s="168" customFormat="1" ht="14.25" x14ac:dyDescent="0.2">
      <c r="A10" s="164"/>
      <c r="B10" s="182" t="s">
        <v>181</v>
      </c>
      <c r="C10" s="182"/>
      <c r="D10" s="182"/>
      <c r="E10" s="182"/>
      <c r="F10" s="182"/>
    </row>
    <row r="11" spans="1:6" s="168" customFormat="1" ht="14.25" x14ac:dyDescent="0.2">
      <c r="A11" s="164"/>
      <c r="B11" s="182" t="s">
        <v>182</v>
      </c>
      <c r="C11" s="182"/>
      <c r="D11" s="182"/>
      <c r="E11" s="182"/>
      <c r="F11" s="182"/>
    </row>
    <row r="12" spans="1:6" s="168" customFormat="1" ht="14.25" x14ac:dyDescent="0.2">
      <c r="A12" s="164"/>
      <c r="B12" s="182" t="s">
        <v>183</v>
      </c>
      <c r="C12" s="182"/>
      <c r="D12" s="182"/>
      <c r="E12" s="182"/>
      <c r="F12" s="182"/>
    </row>
    <row r="13" spans="1:6" s="168" customFormat="1" ht="14.25" x14ac:dyDescent="0.2">
      <c r="A13" s="164"/>
      <c r="B13" s="182" t="s">
        <v>184</v>
      </c>
      <c r="C13" s="182"/>
      <c r="D13" s="182"/>
      <c r="E13" s="182"/>
      <c r="F13" s="182"/>
    </row>
    <row r="14" spans="1:6" s="168" customFormat="1" ht="14.25" x14ac:dyDescent="0.2">
      <c r="A14" s="164"/>
      <c r="B14" s="182" t="s">
        <v>185</v>
      </c>
      <c r="C14" s="182"/>
      <c r="D14" s="182"/>
      <c r="E14" s="182"/>
      <c r="F14" s="182"/>
    </row>
    <row r="15" spans="1:6" s="168" customFormat="1" ht="14.25" x14ac:dyDescent="0.2">
      <c r="A15" s="164"/>
      <c r="B15" s="182" t="s">
        <v>186</v>
      </c>
      <c r="C15" s="182"/>
      <c r="D15" s="182"/>
      <c r="E15" s="182"/>
      <c r="F15" s="182"/>
    </row>
    <row r="16" spans="1:6" s="168" customFormat="1" ht="14.25" x14ac:dyDescent="0.2">
      <c r="A16" s="164"/>
      <c r="B16" s="182" t="s">
        <v>187</v>
      </c>
      <c r="C16" s="182"/>
      <c r="D16" s="182"/>
      <c r="E16" s="182"/>
      <c r="F16" s="182"/>
    </row>
    <row r="17" spans="1:6" s="168" customFormat="1" ht="14.25" x14ac:dyDescent="0.2">
      <c r="A17" s="164"/>
      <c r="B17" s="182" t="s">
        <v>188</v>
      </c>
      <c r="C17" s="182"/>
      <c r="D17" s="182"/>
      <c r="E17" s="182"/>
      <c r="F17" s="182"/>
    </row>
    <row r="18" spans="1:6" s="168" customFormat="1" ht="14.25" x14ac:dyDescent="0.2">
      <c r="A18" s="164"/>
      <c r="B18" s="182" t="s">
        <v>189</v>
      </c>
      <c r="C18" s="182"/>
      <c r="D18" s="182"/>
      <c r="E18" s="182"/>
      <c r="F18" s="182"/>
    </row>
    <row r="19" spans="1:6" s="168" customFormat="1" ht="14.25" x14ac:dyDescent="0.2">
      <c r="A19" s="164"/>
      <c r="B19" s="182" t="s">
        <v>190</v>
      </c>
      <c r="C19" s="182"/>
      <c r="D19" s="182"/>
      <c r="E19" s="182"/>
      <c r="F19" s="182"/>
    </row>
    <row r="20" spans="1:6" s="168" customFormat="1" ht="14.25" x14ac:dyDescent="0.2">
      <c r="A20" s="164"/>
      <c r="B20" s="182" t="s">
        <v>191</v>
      </c>
      <c r="C20" s="182"/>
      <c r="D20" s="182"/>
      <c r="E20" s="182"/>
      <c r="F20" s="182"/>
    </row>
    <row r="21" spans="1:6" s="168" customFormat="1" ht="14.25" x14ac:dyDescent="0.2">
      <c r="A21" s="164"/>
      <c r="B21" s="182" t="s">
        <v>192</v>
      </c>
      <c r="C21" s="182"/>
      <c r="D21" s="182"/>
      <c r="E21" s="182"/>
      <c r="F21" s="182"/>
    </row>
    <row r="22" spans="1:6" s="168" customFormat="1" ht="14.25" x14ac:dyDescent="0.2">
      <c r="A22" s="164"/>
      <c r="B22" s="182" t="s">
        <v>193</v>
      </c>
      <c r="C22" s="182"/>
      <c r="D22" s="182"/>
      <c r="E22" s="182"/>
      <c r="F22" s="182"/>
    </row>
    <row r="23" spans="1:6" s="168" customFormat="1" ht="14.25" x14ac:dyDescent="0.2">
      <c r="A23" s="164"/>
      <c r="B23" s="182" t="s">
        <v>194</v>
      </c>
      <c r="C23" s="182"/>
      <c r="D23" s="182"/>
      <c r="E23" s="182"/>
      <c r="F23" s="182"/>
    </row>
    <row r="24" spans="1:6" s="168" customFormat="1" ht="14.25" x14ac:dyDescent="0.2">
      <c r="A24" s="164"/>
      <c r="B24" s="172"/>
      <c r="C24" s="173"/>
      <c r="D24" s="174"/>
      <c r="E24" s="175"/>
      <c r="F24" s="175"/>
    </row>
    <row r="25" spans="1:6" s="168" customFormat="1" ht="14.25" x14ac:dyDescent="0.2">
      <c r="A25" s="164"/>
      <c r="B25" s="182" t="s">
        <v>195</v>
      </c>
      <c r="C25" s="182"/>
      <c r="D25" s="182"/>
      <c r="E25" s="182"/>
      <c r="F25" s="182"/>
    </row>
    <row r="26" spans="1:6" s="168" customFormat="1" ht="14.25" x14ac:dyDescent="0.2">
      <c r="A26" s="164"/>
      <c r="B26" s="182" t="s">
        <v>196</v>
      </c>
      <c r="C26" s="182"/>
      <c r="D26" s="182"/>
      <c r="E26" s="182"/>
      <c r="F26" s="182"/>
    </row>
    <row r="27" spans="1:6" s="168" customFormat="1" ht="14.25" x14ac:dyDescent="0.2">
      <c r="A27" s="164"/>
      <c r="B27" s="145"/>
      <c r="C27" s="145"/>
      <c r="D27" s="145"/>
      <c r="E27" s="145"/>
      <c r="F27" s="167"/>
    </row>
    <row r="28" spans="1:6" s="168" customFormat="1" ht="14.25" x14ac:dyDescent="0.2">
      <c r="A28" s="164"/>
      <c r="B28" s="185" t="s">
        <v>197</v>
      </c>
      <c r="C28" s="185"/>
      <c r="D28" s="185"/>
      <c r="E28" s="185"/>
      <c r="F28" s="185"/>
    </row>
    <row r="29" spans="1:6" ht="43.5" customHeight="1" x14ac:dyDescent="0.2">
      <c r="B29" s="182" t="s">
        <v>198</v>
      </c>
      <c r="C29" s="182"/>
      <c r="D29" s="182"/>
      <c r="E29" s="182"/>
      <c r="F29" s="182"/>
    </row>
    <row r="30" spans="1:6" ht="101.25" customHeight="1" x14ac:dyDescent="0.2">
      <c r="B30" s="182" t="s">
        <v>199</v>
      </c>
      <c r="C30" s="182"/>
      <c r="D30" s="182"/>
      <c r="E30" s="182"/>
      <c r="F30" s="182"/>
    </row>
    <row r="31" spans="1:6" ht="54" customHeight="1" x14ac:dyDescent="0.2">
      <c r="B31" s="182" t="s">
        <v>200</v>
      </c>
      <c r="C31" s="182"/>
      <c r="D31" s="182"/>
      <c r="E31" s="182"/>
      <c r="F31" s="182"/>
    </row>
    <row r="32" spans="1:6" ht="40.5" customHeight="1" x14ac:dyDescent="0.2">
      <c r="B32" s="182" t="s">
        <v>201</v>
      </c>
      <c r="C32" s="182"/>
      <c r="D32" s="182"/>
      <c r="E32" s="182"/>
      <c r="F32" s="182"/>
    </row>
    <row r="33" spans="2:6" ht="79.5" customHeight="1" x14ac:dyDescent="0.2">
      <c r="B33" s="182" t="s">
        <v>202</v>
      </c>
      <c r="C33" s="182"/>
      <c r="D33" s="182"/>
      <c r="E33" s="182"/>
      <c r="F33" s="182"/>
    </row>
    <row r="34" spans="2:6" ht="36" customHeight="1" x14ac:dyDescent="0.2">
      <c r="B34" s="182" t="s">
        <v>203</v>
      </c>
      <c r="C34" s="182"/>
      <c r="D34" s="182"/>
      <c r="E34" s="182"/>
      <c r="F34" s="182"/>
    </row>
    <row r="35" spans="2:6" ht="44.25" customHeight="1" x14ac:dyDescent="0.2">
      <c r="B35" s="182" t="s">
        <v>204</v>
      </c>
      <c r="C35" s="182"/>
      <c r="D35" s="182"/>
      <c r="E35" s="182"/>
      <c r="F35" s="182"/>
    </row>
    <row r="36" spans="2:6" ht="15.75" customHeight="1" x14ac:dyDescent="0.2">
      <c r="B36" s="182" t="s">
        <v>205</v>
      </c>
      <c r="C36" s="182"/>
      <c r="D36" s="182"/>
      <c r="E36" s="182"/>
      <c r="F36" s="182"/>
    </row>
    <row r="37" spans="2:6" x14ac:dyDescent="0.2">
      <c r="B37" s="182" t="s">
        <v>206</v>
      </c>
      <c r="C37" s="182"/>
      <c r="D37" s="182"/>
      <c r="E37" s="182"/>
      <c r="F37" s="182"/>
    </row>
  </sheetData>
  <mergeCells count="31">
    <mergeCell ref="B37:F37"/>
    <mergeCell ref="B31:F31"/>
    <mergeCell ref="B32:F32"/>
    <mergeCell ref="B33:F33"/>
    <mergeCell ref="B34:F34"/>
    <mergeCell ref="B35:F35"/>
    <mergeCell ref="B36:F36"/>
    <mergeCell ref="B30:F30"/>
    <mergeCell ref="B17:F17"/>
    <mergeCell ref="B18:F18"/>
    <mergeCell ref="B19:F19"/>
    <mergeCell ref="B20:F20"/>
    <mergeCell ref="B21:F21"/>
    <mergeCell ref="B22:F22"/>
    <mergeCell ref="B23:F23"/>
    <mergeCell ref="B25:F25"/>
    <mergeCell ref="B26:F26"/>
    <mergeCell ref="B28:F28"/>
    <mergeCell ref="B29:F29"/>
    <mergeCell ref="B16:F16"/>
    <mergeCell ref="B2:E2"/>
    <mergeCell ref="B4:F4"/>
    <mergeCell ref="B5:F5"/>
    <mergeCell ref="B8:F8"/>
    <mergeCell ref="B9:F9"/>
    <mergeCell ref="B10:F10"/>
    <mergeCell ref="B11:F11"/>
    <mergeCell ref="B12:F12"/>
    <mergeCell ref="B13:F13"/>
    <mergeCell ref="B14:F14"/>
    <mergeCell ref="B15:F15"/>
  </mergeCells>
  <pageMargins left="0.7" right="0.7" top="0.9994791666666667" bottom="0.75"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I58"/>
  <sheetViews>
    <sheetView tabSelected="1" view="pageLayout" zoomScaleNormal="85" zoomScaleSheetLayoutView="85" workbookViewId="0">
      <selection activeCell="F13" sqref="F13"/>
    </sheetView>
  </sheetViews>
  <sheetFormatPr defaultColWidth="9" defaultRowHeight="12.75" x14ac:dyDescent="0.2"/>
  <cols>
    <col min="1" max="1" width="11.42578125" customWidth="1"/>
    <col min="2" max="2" width="39.28515625" style="39" customWidth="1"/>
    <col min="3" max="4" width="9" style="39" customWidth="1"/>
    <col min="5" max="5" width="6.7109375" style="39" customWidth="1"/>
    <col min="6" max="6" width="17.28515625" style="38" customWidth="1"/>
  </cols>
  <sheetData>
    <row r="3" spans="1:9" ht="15.75" x14ac:dyDescent="0.25">
      <c r="B3" s="36" t="s">
        <v>16</v>
      </c>
      <c r="C3" s="36"/>
      <c r="D3" s="36"/>
      <c r="E3" s="36"/>
      <c r="F3" s="37"/>
      <c r="G3" s="1"/>
      <c r="H3" s="1"/>
      <c r="I3" s="2"/>
    </row>
    <row r="6" spans="1:9" x14ac:dyDescent="0.2">
      <c r="B6" s="38"/>
      <c r="H6" s="3"/>
    </row>
    <row r="7" spans="1:9" x14ac:dyDescent="0.2">
      <c r="B7" s="38"/>
      <c r="H7" s="3"/>
    </row>
    <row r="8" spans="1:9" s="8" customFormat="1" ht="24.95" customHeight="1" thickBot="1" x14ac:dyDescent="0.25">
      <c r="A8" s="4" t="s">
        <v>0</v>
      </c>
      <c r="B8" s="144" t="s">
        <v>32</v>
      </c>
      <c r="C8" s="40"/>
      <c r="D8" s="40"/>
      <c r="E8" s="41"/>
      <c r="F8" s="42">
        <f>'1_RUŠENJA'!F42</f>
        <v>0</v>
      </c>
      <c r="G8" s="5"/>
      <c r="H8" s="6"/>
      <c r="I8" s="7"/>
    </row>
    <row r="9" spans="1:9" s="8" customFormat="1" ht="24.95" customHeight="1" thickBot="1" x14ac:dyDescent="0.25">
      <c r="A9" s="4" t="s">
        <v>1</v>
      </c>
      <c r="B9" s="144" t="s">
        <v>148</v>
      </c>
      <c r="C9" s="40"/>
      <c r="D9" s="40"/>
      <c r="E9" s="41"/>
      <c r="F9" s="72">
        <f>'2.ZIDARSKI'!F14</f>
        <v>0</v>
      </c>
      <c r="G9" s="5"/>
      <c r="H9" s="6"/>
      <c r="I9" s="7"/>
    </row>
    <row r="10" spans="1:9" s="8" customFormat="1" ht="24.95" customHeight="1" thickBot="1" x14ac:dyDescent="0.25">
      <c r="A10" s="4" t="s">
        <v>30</v>
      </c>
      <c r="B10" s="144" t="s">
        <v>149</v>
      </c>
      <c r="C10" s="40"/>
      <c r="D10" s="40"/>
      <c r="E10" s="41"/>
      <c r="F10" s="105">
        <f>'3_TESARSKI'!F13</f>
        <v>0</v>
      </c>
      <c r="G10" s="5"/>
      <c r="H10" s="6"/>
      <c r="I10" s="7"/>
    </row>
    <row r="11" spans="1:9" s="8" customFormat="1" ht="24.95" customHeight="1" thickBot="1" x14ac:dyDescent="0.25">
      <c r="A11" s="4" t="s">
        <v>74</v>
      </c>
      <c r="B11" s="144" t="s">
        <v>150</v>
      </c>
      <c r="C11" s="40"/>
      <c r="D11" s="40"/>
      <c r="E11" s="41"/>
      <c r="F11" s="105">
        <f>'4_POKROV'!F17</f>
        <v>0</v>
      </c>
      <c r="G11" s="5"/>
      <c r="H11" s="6"/>
      <c r="I11" s="7"/>
    </row>
    <row r="12" spans="1:9" s="8" customFormat="1" ht="24.95" customHeight="1" thickBot="1" x14ac:dyDescent="0.25">
      <c r="A12" s="4" t="s">
        <v>110</v>
      </c>
      <c r="B12" s="144" t="s">
        <v>24</v>
      </c>
      <c r="C12" s="40"/>
      <c r="D12" s="40"/>
      <c r="E12" s="41"/>
      <c r="F12" s="105">
        <f>'5_LIMARIJA'!F39</f>
        <v>0</v>
      </c>
      <c r="G12" s="5"/>
      <c r="H12" s="6"/>
      <c r="I12" s="7"/>
    </row>
    <row r="13" spans="1:9" s="8" customFormat="1" ht="24.95" customHeight="1" thickBot="1" x14ac:dyDescent="0.25">
      <c r="A13" s="4" t="s">
        <v>151</v>
      </c>
      <c r="B13" s="144" t="s">
        <v>25</v>
      </c>
      <c r="C13" s="40"/>
      <c r="D13" s="40"/>
      <c r="E13" s="41"/>
      <c r="F13" s="105">
        <f>'6_GROM'!F28</f>
        <v>0</v>
      </c>
      <c r="G13" s="5"/>
      <c r="H13" s="6"/>
      <c r="I13" s="7"/>
    </row>
    <row r="14" spans="1:9" ht="24.75" customHeight="1" thickBot="1" x14ac:dyDescent="0.25">
      <c r="A14" s="9"/>
      <c r="B14" s="43" t="s">
        <v>2</v>
      </c>
      <c r="C14" s="44"/>
      <c r="D14" s="44"/>
      <c r="E14" s="186">
        <f>SUM(F8:F13)</f>
        <v>0</v>
      </c>
      <c r="F14" s="186"/>
      <c r="G14" s="5"/>
      <c r="H14" s="5"/>
      <c r="I14" s="11"/>
    </row>
    <row r="15" spans="1:9" ht="24.75" customHeight="1" x14ac:dyDescent="0.2">
      <c r="A15" s="9"/>
      <c r="B15" s="43" t="s">
        <v>3</v>
      </c>
      <c r="C15" s="44"/>
      <c r="D15" s="44"/>
      <c r="E15" s="186">
        <f>E14*0.25</f>
        <v>0</v>
      </c>
      <c r="F15" s="186"/>
      <c r="G15" s="5"/>
      <c r="H15" s="5"/>
      <c r="I15" s="11"/>
    </row>
    <row r="16" spans="1:9" ht="24.75" customHeight="1" x14ac:dyDescent="0.2">
      <c r="A16" s="9"/>
      <c r="B16" s="43"/>
      <c r="C16" s="44"/>
      <c r="D16" s="44"/>
      <c r="E16" s="45"/>
      <c r="F16" s="46"/>
      <c r="G16" s="5"/>
      <c r="H16" s="5"/>
      <c r="I16" s="11"/>
    </row>
    <row r="17" spans="1:9" ht="15" x14ac:dyDescent="0.2">
      <c r="A17" s="10"/>
      <c r="B17" s="44"/>
      <c r="C17" s="44"/>
      <c r="D17" s="44"/>
      <c r="E17" s="44"/>
      <c r="F17" s="47"/>
      <c r="G17" s="5"/>
      <c r="H17" s="5"/>
      <c r="I17" s="11"/>
    </row>
    <row r="18" spans="1:9" ht="24.95" customHeight="1" x14ac:dyDescent="0.25">
      <c r="A18" s="12"/>
      <c r="B18" s="48" t="s">
        <v>4</v>
      </c>
      <c r="C18" s="49"/>
      <c r="D18" s="49"/>
      <c r="E18" s="187">
        <f>SUM(E14:F15)</f>
        <v>0</v>
      </c>
      <c r="F18" s="187"/>
      <c r="G18" s="5"/>
      <c r="H18" s="5"/>
      <c r="I18" s="11"/>
    </row>
    <row r="19" spans="1:9" ht="12.75" customHeight="1" x14ac:dyDescent="0.2">
      <c r="F19" s="50"/>
      <c r="G19" s="5"/>
      <c r="H19" s="5"/>
      <c r="I19" s="11"/>
    </row>
    <row r="20" spans="1:9" x14ac:dyDescent="0.2">
      <c r="B20" s="38"/>
    </row>
    <row r="21" spans="1:9" ht="20.25" x14ac:dyDescent="0.3">
      <c r="A21" s="13"/>
    </row>
    <row r="22" spans="1:9" ht="15" x14ac:dyDescent="0.2">
      <c r="A22" s="14"/>
    </row>
    <row r="23" spans="1:9" ht="15.75" x14ac:dyDescent="0.25">
      <c r="A23" s="15"/>
      <c r="G23" s="16"/>
      <c r="H23" s="16"/>
    </row>
    <row r="24" spans="1:9" ht="15" x14ac:dyDescent="0.2">
      <c r="G24" s="14"/>
      <c r="H24" s="14"/>
      <c r="I24" s="14"/>
    </row>
    <row r="25" spans="1:9" ht="15" x14ac:dyDescent="0.2">
      <c r="G25" s="17"/>
      <c r="H25" s="17"/>
      <c r="I25" s="17"/>
    </row>
    <row r="26" spans="1:9" ht="15" x14ac:dyDescent="0.2">
      <c r="G26" s="17"/>
      <c r="H26" s="17"/>
      <c r="I26" s="17"/>
    </row>
    <row r="27" spans="1:9" ht="15" x14ac:dyDescent="0.2">
      <c r="G27" s="17"/>
      <c r="H27" s="17"/>
      <c r="I27" s="17"/>
    </row>
    <row r="28" spans="1:9" ht="15" x14ac:dyDescent="0.2">
      <c r="G28" s="17"/>
      <c r="H28" s="17"/>
      <c r="I28" s="17"/>
    </row>
    <row r="29" spans="1:9" ht="15" x14ac:dyDescent="0.2">
      <c r="G29" s="17"/>
      <c r="H29" s="17"/>
      <c r="I29" s="17"/>
    </row>
    <row r="30" spans="1:9" ht="15" x14ac:dyDescent="0.2">
      <c r="G30" s="17"/>
      <c r="H30" s="17"/>
      <c r="I30" s="17"/>
    </row>
    <row r="31" spans="1:9" ht="15" x14ac:dyDescent="0.2">
      <c r="G31" s="17"/>
      <c r="H31" s="17"/>
      <c r="I31" s="17"/>
    </row>
    <row r="32" spans="1:9" ht="15" x14ac:dyDescent="0.2">
      <c r="G32" s="17"/>
      <c r="H32" s="17"/>
      <c r="I32" s="17"/>
    </row>
    <row r="33" spans="2:9" ht="15" x14ac:dyDescent="0.2">
      <c r="G33" s="17"/>
      <c r="H33" s="17"/>
      <c r="I33" s="17"/>
    </row>
    <row r="34" spans="2:9" ht="15" x14ac:dyDescent="0.2">
      <c r="G34" s="17"/>
      <c r="H34" s="17"/>
      <c r="I34" s="17"/>
    </row>
    <row r="35" spans="2:9" ht="15" x14ac:dyDescent="0.2">
      <c r="G35" s="17"/>
      <c r="H35" s="17"/>
      <c r="I35" s="17"/>
    </row>
    <row r="36" spans="2:9" ht="15" x14ac:dyDescent="0.2">
      <c r="G36" s="17"/>
      <c r="H36" s="17"/>
      <c r="I36" s="17"/>
    </row>
    <row r="37" spans="2:9" ht="15" x14ac:dyDescent="0.2">
      <c r="G37" s="17"/>
      <c r="H37" s="17"/>
      <c r="I37" s="17"/>
    </row>
    <row r="38" spans="2:9" ht="15" x14ac:dyDescent="0.2">
      <c r="G38" s="14"/>
      <c r="H38" s="14"/>
      <c r="I38" s="14"/>
    </row>
    <row r="39" spans="2:9" ht="15" x14ac:dyDescent="0.2">
      <c r="G39" s="14"/>
      <c r="H39" s="14"/>
      <c r="I39" s="14"/>
    </row>
    <row r="40" spans="2:9" ht="15" x14ac:dyDescent="0.2">
      <c r="G40" s="17"/>
      <c r="H40" s="17"/>
      <c r="I40" s="17"/>
    </row>
    <row r="41" spans="2:9" ht="15" x14ac:dyDescent="0.2">
      <c r="G41" s="17"/>
      <c r="H41" s="17"/>
      <c r="I41" s="17"/>
    </row>
    <row r="42" spans="2:9" ht="15" x14ac:dyDescent="0.2">
      <c r="G42" s="17"/>
      <c r="H42" s="17"/>
      <c r="I42" s="17"/>
    </row>
    <row r="43" spans="2:9" ht="15" x14ac:dyDescent="0.2">
      <c r="G43" s="14"/>
      <c r="H43" s="14"/>
      <c r="I43" s="14"/>
    </row>
    <row r="45" spans="2:9" ht="15" x14ac:dyDescent="0.2">
      <c r="G45" s="17"/>
      <c r="H45" s="17"/>
      <c r="I45" s="17"/>
    </row>
    <row r="46" spans="2:9" ht="15" x14ac:dyDescent="0.2">
      <c r="B46" s="51"/>
      <c r="C46" s="52"/>
      <c r="D46" s="52"/>
      <c r="E46" s="52"/>
      <c r="F46" s="51"/>
      <c r="G46" s="17"/>
      <c r="H46" s="17"/>
      <c r="I46" s="17"/>
    </row>
    <row r="47" spans="2:9" ht="15" x14ac:dyDescent="0.2">
      <c r="B47" s="51"/>
      <c r="C47" s="52"/>
      <c r="D47" s="52"/>
      <c r="E47" s="52"/>
      <c r="F47" s="51"/>
      <c r="G47" s="17"/>
      <c r="H47" s="17"/>
      <c r="I47" s="17"/>
    </row>
    <row r="48" spans="2:9" ht="15" x14ac:dyDescent="0.2">
      <c r="B48" s="53"/>
      <c r="C48" s="54"/>
      <c r="D48" s="54"/>
      <c r="E48" s="54"/>
      <c r="F48" s="51"/>
      <c r="G48" s="14"/>
      <c r="H48" s="14"/>
      <c r="I48" s="14"/>
    </row>
    <row r="49" spans="2:9" x14ac:dyDescent="0.2">
      <c r="B49" s="55"/>
      <c r="C49" s="53"/>
      <c r="D49" s="53"/>
      <c r="E49" s="53"/>
      <c r="F49" s="56"/>
    </row>
    <row r="51" spans="2:9" ht="15" customHeight="1" x14ac:dyDescent="0.2">
      <c r="B51" s="57"/>
      <c r="C51" s="57"/>
      <c r="D51" s="57"/>
      <c r="E51" s="57"/>
      <c r="F51" s="58"/>
    </row>
    <row r="52" spans="2:9" x14ac:dyDescent="0.2">
      <c r="B52" s="38"/>
    </row>
    <row r="53" spans="2:9" x14ac:dyDescent="0.2">
      <c r="B53" s="38"/>
    </row>
    <row r="54" spans="2:9" x14ac:dyDescent="0.2">
      <c r="B54" s="38"/>
    </row>
    <row r="55" spans="2:9" x14ac:dyDescent="0.2">
      <c r="B55" s="38"/>
    </row>
    <row r="56" spans="2:9" x14ac:dyDescent="0.2">
      <c r="B56" s="38"/>
    </row>
    <row r="57" spans="2:9" x14ac:dyDescent="0.2">
      <c r="B57" s="38"/>
    </row>
    <row r="58" spans="2:9" x14ac:dyDescent="0.2">
      <c r="F58" s="59"/>
      <c r="G58" s="18"/>
      <c r="H58" s="18"/>
      <c r="I58" s="18"/>
    </row>
  </sheetData>
  <customSheetViews>
    <customSheetView guid="{CB135738-2779-42D6-AC06-98B56EBF2AF3}" scale="70" showPageBreaks="1" printArea="1" view="pageLayout">
      <selection activeCell="E8" sqref="E8"/>
      <pageMargins left="0.78749999999999998" right="0" top="0.98402777777777772" bottom="0.98402777777777772" header="0.39374999999999999" footer="0.51180555555555551"/>
      <pageSetup paperSize="9" scale="95" firstPageNumber="0" orientation="portrait" horizontalDpi="300" verticalDpi="300" r:id="rId1"/>
      <headerFooter alignWithMargins="0">
        <oddHeader>&amp;C&amp;"Arial,Bold"&amp;9Izgradnja stambene zgrada sa tri stana 
k.č. 4395/1 k.o. Rudeš, Supetarska 11, Zagreb</oddHeader>
      </headerFooter>
    </customSheetView>
  </customSheetViews>
  <mergeCells count="3">
    <mergeCell ref="E14:F14"/>
    <mergeCell ref="E15:F15"/>
    <mergeCell ref="E18:F18"/>
  </mergeCells>
  <pageMargins left="0.78749999999999998" right="0" top="0.9994791666666667" bottom="0.98402777777777772" header="0.39374999999999999" footer="0.51180555555555551"/>
  <pageSetup paperSize="9" scale="95" firstPageNumber="0" orientation="portrait" horizontalDpi="300" verticalDpi="300" r:id="rId2"/>
  <headerFooter alignWithMargins="0">
    <oddHeader>&amp;C&amp;9Sanacija krova
Agronomski fakultet
Zgrada 2</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91E0B-AEF8-4994-AEB8-4E34A539584D}">
  <sheetPr>
    <pageSetUpPr fitToPage="1"/>
  </sheetPr>
  <dimension ref="A1:G42"/>
  <sheetViews>
    <sheetView view="pageLayout" zoomScaleNormal="130" workbookViewId="0">
      <selection activeCell="C11" sqref="C11"/>
    </sheetView>
  </sheetViews>
  <sheetFormatPr defaultRowHeight="12.75" x14ac:dyDescent="0.2"/>
  <cols>
    <col min="1" max="1" width="7.28515625" style="86"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x14ac:dyDescent="0.2">
      <c r="A1" s="82" t="s">
        <v>0</v>
      </c>
      <c r="B1" s="73" t="s">
        <v>27</v>
      </c>
      <c r="C1" s="103"/>
      <c r="D1" s="87"/>
      <c r="E1" s="88"/>
      <c r="F1" s="89"/>
      <c r="G1" s="21"/>
    </row>
    <row r="2" spans="1:7" x14ac:dyDescent="0.2">
      <c r="A2" s="82"/>
      <c r="B2" s="73"/>
      <c r="C2" s="103"/>
      <c r="D2" s="87"/>
      <c r="E2" s="88"/>
      <c r="F2" s="89"/>
      <c r="G2" s="21"/>
    </row>
    <row r="3" spans="1:7" x14ac:dyDescent="0.2">
      <c r="A3" s="22" t="s">
        <v>5</v>
      </c>
      <c r="B3" s="74" t="s">
        <v>6</v>
      </c>
      <c r="C3" s="74" t="s">
        <v>7</v>
      </c>
      <c r="D3" s="90" t="s">
        <v>8</v>
      </c>
      <c r="E3" s="91" t="s">
        <v>9</v>
      </c>
      <c r="F3" s="92" t="s">
        <v>10</v>
      </c>
      <c r="G3" s="20"/>
    </row>
    <row r="4" spans="1:7" x14ac:dyDescent="0.2">
      <c r="A4" s="75"/>
      <c r="B4" s="76"/>
      <c r="C4" s="76"/>
      <c r="D4" s="93"/>
      <c r="E4" s="94"/>
      <c r="F4" s="95"/>
      <c r="G4" s="20"/>
    </row>
    <row r="5" spans="1:7" ht="72" x14ac:dyDescent="0.2">
      <c r="A5" s="83" t="s">
        <v>113</v>
      </c>
      <c r="B5" s="77" t="s">
        <v>37</v>
      </c>
      <c r="C5" s="78" t="s">
        <v>38</v>
      </c>
      <c r="D5" s="99">
        <v>0.5</v>
      </c>
      <c r="E5" s="100"/>
      <c r="F5" s="99">
        <f>D5*E5</f>
        <v>0</v>
      </c>
      <c r="G5" s="23"/>
    </row>
    <row r="6" spans="1:7" x14ac:dyDescent="0.2">
      <c r="A6" s="83"/>
      <c r="B6" s="79"/>
      <c r="C6" s="104"/>
      <c r="D6" s="101"/>
      <c r="E6" s="102"/>
      <c r="F6" s="101"/>
      <c r="G6" s="29"/>
    </row>
    <row r="7" spans="1:7" ht="24" x14ac:dyDescent="0.2">
      <c r="A7" s="83" t="s">
        <v>114</v>
      </c>
      <c r="B7" s="77" t="s">
        <v>39</v>
      </c>
      <c r="C7" s="78" t="s">
        <v>22</v>
      </c>
      <c r="D7" s="99">
        <v>34</v>
      </c>
      <c r="E7" s="100"/>
      <c r="F7" s="99">
        <f>D7*E7</f>
        <v>0</v>
      </c>
      <c r="G7" s="23"/>
    </row>
    <row r="8" spans="1:7" x14ac:dyDescent="0.2">
      <c r="A8" s="83"/>
      <c r="B8" s="77"/>
      <c r="C8" s="78"/>
      <c r="D8" s="99"/>
      <c r="E8" s="100"/>
      <c r="F8" s="99"/>
      <c r="G8" s="26"/>
    </row>
    <row r="9" spans="1:7" ht="36" x14ac:dyDescent="0.2">
      <c r="A9" s="83" t="s">
        <v>115</v>
      </c>
      <c r="B9" s="77" t="s">
        <v>141</v>
      </c>
      <c r="C9" s="78" t="s">
        <v>41</v>
      </c>
      <c r="D9" s="99">
        <v>208</v>
      </c>
      <c r="E9" s="100"/>
      <c r="F9" s="99">
        <f>D9*E9</f>
        <v>0</v>
      </c>
      <c r="G9" s="26"/>
    </row>
    <row r="10" spans="1:7" x14ac:dyDescent="0.2">
      <c r="A10" s="83"/>
      <c r="B10" s="79"/>
      <c r="C10" s="104"/>
      <c r="D10" s="101"/>
      <c r="E10" s="102"/>
      <c r="F10" s="101"/>
      <c r="G10" s="29"/>
    </row>
    <row r="11" spans="1:7" ht="36" x14ac:dyDescent="0.2">
      <c r="A11" s="83" t="s">
        <v>116</v>
      </c>
      <c r="B11" s="77" t="s">
        <v>40</v>
      </c>
      <c r="C11" s="78" t="s">
        <v>41</v>
      </c>
      <c r="D11" s="99">
        <v>208</v>
      </c>
      <c r="E11" s="100"/>
      <c r="F11" s="99">
        <f>D11*E11</f>
        <v>0</v>
      </c>
      <c r="G11" s="26"/>
    </row>
    <row r="12" spans="1:7" x14ac:dyDescent="0.2">
      <c r="A12" s="83"/>
      <c r="B12" s="77"/>
      <c r="C12" s="78"/>
      <c r="D12" s="99"/>
      <c r="E12" s="100"/>
      <c r="F12" s="99"/>
    </row>
    <row r="13" spans="1:7" ht="36" x14ac:dyDescent="0.2">
      <c r="A13" s="83" t="s">
        <v>117</v>
      </c>
      <c r="B13" s="77" t="s">
        <v>42</v>
      </c>
      <c r="C13" s="78"/>
      <c r="D13" s="99"/>
      <c r="E13" s="100"/>
    </row>
    <row r="14" spans="1:7" x14ac:dyDescent="0.2">
      <c r="A14" s="83" t="s">
        <v>21</v>
      </c>
      <c r="B14" s="77" t="s">
        <v>43</v>
      </c>
      <c r="C14" s="78" t="s">
        <v>41</v>
      </c>
      <c r="D14" s="99">
        <v>140</v>
      </c>
      <c r="E14" s="100"/>
      <c r="F14" s="99">
        <f>E14*D14</f>
        <v>0</v>
      </c>
    </row>
    <row r="15" spans="1:7" x14ac:dyDescent="0.2">
      <c r="A15" s="83" t="s">
        <v>21</v>
      </c>
      <c r="B15" s="77" t="s">
        <v>44</v>
      </c>
      <c r="C15" s="78" t="s">
        <v>38</v>
      </c>
      <c r="D15" s="99">
        <v>3</v>
      </c>
      <c r="E15" s="100"/>
      <c r="F15" s="99">
        <f>E15*D15</f>
        <v>0</v>
      </c>
    </row>
    <row r="16" spans="1:7" x14ac:dyDescent="0.2">
      <c r="A16" s="83"/>
      <c r="B16" s="77"/>
      <c r="C16" s="78"/>
      <c r="D16" s="99"/>
      <c r="E16" s="100"/>
      <c r="F16" s="99"/>
    </row>
    <row r="17" spans="1:7" ht="24" x14ac:dyDescent="0.2">
      <c r="A17" s="83" t="s">
        <v>118</v>
      </c>
      <c r="B17" s="77" t="s">
        <v>45</v>
      </c>
      <c r="C17" s="78" t="s">
        <v>22</v>
      </c>
      <c r="D17" s="99">
        <v>7</v>
      </c>
      <c r="E17" s="100"/>
      <c r="F17" s="99">
        <f>D17*E17</f>
        <v>0</v>
      </c>
      <c r="G17" s="26"/>
    </row>
    <row r="18" spans="1:7" x14ac:dyDescent="0.2">
      <c r="A18" s="84"/>
      <c r="B18" s="79"/>
      <c r="C18" s="104"/>
      <c r="D18" s="101"/>
      <c r="E18" s="102"/>
      <c r="F18" s="101"/>
      <c r="G18" s="29"/>
    </row>
    <row r="19" spans="1:7" ht="36" x14ac:dyDescent="0.2">
      <c r="A19" s="83" t="s">
        <v>119</v>
      </c>
      <c r="B19" s="77" t="s">
        <v>46</v>
      </c>
      <c r="C19" s="78"/>
      <c r="D19" s="99"/>
      <c r="E19" s="100"/>
      <c r="F19" s="99"/>
      <c r="G19" s="26"/>
    </row>
    <row r="20" spans="1:7" x14ac:dyDescent="0.2">
      <c r="A20" s="83" t="s">
        <v>21</v>
      </c>
      <c r="B20" s="77" t="s">
        <v>47</v>
      </c>
      <c r="C20" s="78" t="s">
        <v>22</v>
      </c>
      <c r="D20" s="99">
        <v>49</v>
      </c>
      <c r="E20" s="100"/>
      <c r="F20" s="99">
        <f>D20*E20</f>
        <v>0</v>
      </c>
      <c r="G20" s="26"/>
    </row>
    <row r="21" spans="1:7" x14ac:dyDescent="0.2">
      <c r="A21" s="83" t="s">
        <v>21</v>
      </c>
      <c r="B21" s="77" t="s">
        <v>48</v>
      </c>
      <c r="C21" s="78" t="s">
        <v>22</v>
      </c>
      <c r="D21" s="99">
        <v>20</v>
      </c>
      <c r="E21" s="100"/>
      <c r="F21" s="99">
        <f>D21*E21</f>
        <v>0</v>
      </c>
      <c r="G21" s="26"/>
    </row>
    <row r="22" spans="1:7" x14ac:dyDescent="0.2">
      <c r="A22" s="83"/>
      <c r="B22" s="77"/>
      <c r="C22" s="78"/>
      <c r="D22" s="99"/>
      <c r="E22" s="100"/>
      <c r="F22" s="99"/>
    </row>
    <row r="23" spans="1:7" ht="24" x14ac:dyDescent="0.2">
      <c r="A23" s="83" t="s">
        <v>120</v>
      </c>
      <c r="B23" s="77" t="s">
        <v>49</v>
      </c>
      <c r="C23" s="78" t="s">
        <v>22</v>
      </c>
      <c r="D23" s="99">
        <v>49</v>
      </c>
      <c r="E23" s="100"/>
      <c r="F23" s="99">
        <f>D23*E23</f>
        <v>0</v>
      </c>
    </row>
    <row r="24" spans="1:7" x14ac:dyDescent="0.2">
      <c r="A24" s="83"/>
      <c r="B24" s="77"/>
      <c r="C24" s="78"/>
      <c r="D24" s="99"/>
      <c r="E24" s="100"/>
      <c r="F24" s="99"/>
    </row>
    <row r="25" spans="1:7" ht="48" x14ac:dyDescent="0.2">
      <c r="A25" s="83" t="s">
        <v>121</v>
      </c>
      <c r="B25" s="77" t="s">
        <v>52</v>
      </c>
      <c r="C25" s="78"/>
      <c r="D25" s="99"/>
      <c r="E25" s="100"/>
      <c r="F25" s="99"/>
      <c r="G25" s="26"/>
    </row>
    <row r="26" spans="1:7" x14ac:dyDescent="0.2">
      <c r="A26" s="83" t="s">
        <v>21</v>
      </c>
      <c r="B26" s="77" t="s">
        <v>50</v>
      </c>
      <c r="C26" s="78" t="s">
        <v>22</v>
      </c>
      <c r="D26" s="99">
        <v>10</v>
      </c>
      <c r="E26" s="100"/>
      <c r="F26" s="99">
        <f>D26*E26</f>
        <v>0</v>
      </c>
      <c r="G26" s="26"/>
    </row>
    <row r="27" spans="1:7" x14ac:dyDescent="0.2">
      <c r="A27" s="83" t="s">
        <v>21</v>
      </c>
      <c r="B27" s="77" t="s">
        <v>51</v>
      </c>
      <c r="C27" s="78" t="s">
        <v>13</v>
      </c>
      <c r="D27" s="99">
        <v>1</v>
      </c>
      <c r="E27" s="100"/>
      <c r="F27" s="99">
        <f>D27*E27</f>
        <v>0</v>
      </c>
      <c r="G27" s="26"/>
    </row>
    <row r="28" spans="1:7" x14ac:dyDescent="0.2">
      <c r="A28" s="83"/>
      <c r="B28" s="77"/>
      <c r="C28" s="78"/>
      <c r="D28" s="99"/>
      <c r="E28" s="100"/>
      <c r="F28" s="99"/>
      <c r="G28" s="26"/>
    </row>
    <row r="29" spans="1:7" ht="24" x14ac:dyDescent="0.2">
      <c r="A29" s="83" t="s">
        <v>122</v>
      </c>
      <c r="B29" s="77" t="s">
        <v>57</v>
      </c>
      <c r="C29" s="78" t="s">
        <v>22</v>
      </c>
      <c r="D29" s="99">
        <v>6</v>
      </c>
      <c r="E29" s="100"/>
      <c r="F29" s="99">
        <f>D29*E29</f>
        <v>0</v>
      </c>
      <c r="G29" s="23"/>
    </row>
    <row r="30" spans="1:7" x14ac:dyDescent="0.2">
      <c r="A30" s="83"/>
      <c r="B30" s="77"/>
      <c r="C30" s="78"/>
      <c r="D30" s="99"/>
      <c r="E30" s="100"/>
      <c r="F30" s="99"/>
      <c r="G30" s="23"/>
    </row>
    <row r="31" spans="1:7" ht="36" x14ac:dyDescent="0.2">
      <c r="A31" s="83" t="s">
        <v>123</v>
      </c>
      <c r="B31" s="77" t="s">
        <v>58</v>
      </c>
      <c r="C31" s="78"/>
      <c r="D31" s="99"/>
      <c r="E31" s="100"/>
      <c r="F31" s="99"/>
      <c r="G31" s="23"/>
    </row>
    <row r="32" spans="1:7" x14ac:dyDescent="0.2">
      <c r="A32" s="83" t="s">
        <v>21</v>
      </c>
      <c r="B32" s="77" t="s">
        <v>59</v>
      </c>
      <c r="C32" s="78" t="s">
        <v>28</v>
      </c>
      <c r="D32" s="99">
        <v>10</v>
      </c>
      <c r="E32" s="100"/>
      <c r="F32" s="99">
        <f>D32*E32</f>
        <v>0</v>
      </c>
      <c r="G32" s="23"/>
    </row>
    <row r="33" spans="1:7" x14ac:dyDescent="0.2">
      <c r="A33" s="83" t="s">
        <v>21</v>
      </c>
      <c r="B33" s="77" t="s">
        <v>60</v>
      </c>
      <c r="C33" s="78" t="s">
        <v>38</v>
      </c>
      <c r="D33" s="99">
        <v>0.2</v>
      </c>
      <c r="E33" s="100"/>
      <c r="F33" s="99">
        <f>D33*E33</f>
        <v>0</v>
      </c>
      <c r="G33" s="23"/>
    </row>
    <row r="34" spans="1:7" x14ac:dyDescent="0.2">
      <c r="A34" s="84"/>
      <c r="B34" s="79"/>
      <c r="C34" s="104"/>
      <c r="D34" s="101"/>
      <c r="E34" s="102"/>
      <c r="F34" s="101"/>
      <c r="G34" s="29"/>
    </row>
    <row r="35" spans="1:7" ht="36" x14ac:dyDescent="0.2">
      <c r="A35" s="83" t="s">
        <v>124</v>
      </c>
      <c r="B35" s="77" t="s">
        <v>61</v>
      </c>
      <c r="C35" s="78" t="s">
        <v>28</v>
      </c>
      <c r="D35" s="99">
        <v>10</v>
      </c>
      <c r="E35" s="100"/>
      <c r="F35" s="99">
        <f>D35*E35</f>
        <v>0</v>
      </c>
      <c r="G35" s="26"/>
    </row>
    <row r="36" spans="1:7" x14ac:dyDescent="0.2">
      <c r="A36" s="83"/>
      <c r="B36" s="77"/>
      <c r="C36" s="78"/>
      <c r="D36" s="99"/>
      <c r="E36" s="100"/>
      <c r="F36" s="99"/>
    </row>
    <row r="37" spans="1:7" ht="48" x14ac:dyDescent="0.2">
      <c r="A37" s="83" t="s">
        <v>125</v>
      </c>
      <c r="B37" s="77" t="s">
        <v>53</v>
      </c>
      <c r="C37" s="78"/>
      <c r="D37" s="99"/>
      <c r="E37" s="100"/>
      <c r="F37" s="99"/>
    </row>
    <row r="38" spans="1:7" x14ac:dyDescent="0.2">
      <c r="A38" s="83" t="s">
        <v>21</v>
      </c>
      <c r="B38" s="77" t="s">
        <v>44</v>
      </c>
      <c r="C38" s="78" t="s">
        <v>38</v>
      </c>
      <c r="D38" s="99">
        <v>5</v>
      </c>
      <c r="E38" s="100"/>
      <c r="F38" s="99">
        <f>D38*E38</f>
        <v>0</v>
      </c>
    </row>
    <row r="39" spans="1:7" x14ac:dyDescent="0.2">
      <c r="A39" s="83" t="s">
        <v>21</v>
      </c>
      <c r="B39" s="77" t="s">
        <v>55</v>
      </c>
      <c r="C39" s="78" t="s">
        <v>38</v>
      </c>
      <c r="D39" s="99">
        <v>3</v>
      </c>
      <c r="E39" s="100"/>
      <c r="F39" s="99">
        <f>D39*E39</f>
        <v>0</v>
      </c>
    </row>
    <row r="40" spans="1:7" ht="12" customHeight="1" x14ac:dyDescent="0.2">
      <c r="A40" s="83" t="s">
        <v>21</v>
      </c>
      <c r="B40" s="77" t="s">
        <v>54</v>
      </c>
      <c r="C40" s="78" t="s">
        <v>56</v>
      </c>
      <c r="D40" s="99">
        <v>200</v>
      </c>
      <c r="E40" s="100"/>
      <c r="F40" s="99">
        <f>D40*E40</f>
        <v>0</v>
      </c>
    </row>
    <row r="41" spans="1:7" x14ac:dyDescent="0.2">
      <c r="A41" s="83"/>
      <c r="B41" s="77"/>
      <c r="C41" s="78"/>
      <c r="D41" s="99"/>
      <c r="E41" s="100"/>
      <c r="F41" s="99"/>
    </row>
    <row r="42" spans="1:7" x14ac:dyDescent="0.2">
      <c r="A42" s="85" t="s">
        <v>0</v>
      </c>
      <c r="B42" s="80" t="s">
        <v>29</v>
      </c>
      <c r="C42" s="81"/>
      <c r="D42" s="96"/>
      <c r="E42" s="97"/>
      <c r="F42" s="98">
        <f>SUM(F4:F41)</f>
        <v>0</v>
      </c>
    </row>
  </sheetData>
  <pageMargins left="0.7" right="0.7" top="0.9994791666666667" bottom="0.75" header="0.3" footer="0.3"/>
  <pageSetup paperSize="9" fitToHeight="0" orientation="portrait" r:id="rId1"/>
  <headerFooter>
    <oddHeader>&amp;CSanacija krova
Agronomski fakultet
Zgrada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9D0D9-FC12-46BA-8974-DEC447961400}">
  <sheetPr>
    <pageSetUpPr fitToPage="1"/>
  </sheetPr>
  <dimension ref="A1:G14"/>
  <sheetViews>
    <sheetView view="pageLayout" zoomScaleNormal="100" workbookViewId="0">
      <selection activeCell="E12" sqref="E5:E12"/>
    </sheetView>
  </sheetViews>
  <sheetFormatPr defaultRowHeight="12.75" x14ac:dyDescent="0.2"/>
  <cols>
    <col min="1" max="1" width="7.28515625" style="110"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x14ac:dyDescent="0.2">
      <c r="A1" s="82" t="s">
        <v>1</v>
      </c>
      <c r="B1" s="73" t="s">
        <v>62</v>
      </c>
      <c r="C1" s="103"/>
      <c r="D1" s="87"/>
      <c r="E1" s="88"/>
      <c r="F1" s="89"/>
      <c r="G1" s="21"/>
    </row>
    <row r="2" spans="1:7" x14ac:dyDescent="0.2">
      <c r="A2" s="82"/>
      <c r="B2" s="73"/>
      <c r="C2" s="103"/>
      <c r="D2" s="87"/>
      <c r="E2" s="88"/>
      <c r="F2" s="89"/>
      <c r="G2" s="21"/>
    </row>
    <row r="3" spans="1:7" x14ac:dyDescent="0.2">
      <c r="A3" s="108" t="s">
        <v>5</v>
      </c>
      <c r="B3" s="74" t="s">
        <v>6</v>
      </c>
      <c r="C3" s="74" t="s">
        <v>7</v>
      </c>
      <c r="D3" s="90" t="s">
        <v>8</v>
      </c>
      <c r="E3" s="91" t="s">
        <v>9</v>
      </c>
      <c r="F3" s="92" t="s">
        <v>10</v>
      </c>
      <c r="G3" s="20"/>
    </row>
    <row r="4" spans="1:7" x14ac:dyDescent="0.2">
      <c r="A4" s="109"/>
      <c r="B4" s="76"/>
      <c r="C4" s="76"/>
      <c r="D4" s="93"/>
      <c r="E4" s="94"/>
      <c r="F4" s="95"/>
      <c r="G4" s="20"/>
    </row>
    <row r="5" spans="1:7" ht="60" x14ac:dyDescent="0.2">
      <c r="A5" s="83" t="s">
        <v>11</v>
      </c>
      <c r="B5" s="77" t="s">
        <v>64</v>
      </c>
      <c r="C5" s="78" t="s">
        <v>38</v>
      </c>
      <c r="D5" s="99">
        <v>0.5</v>
      </c>
      <c r="E5" s="100"/>
      <c r="F5" s="99">
        <f>D5*E5</f>
        <v>0</v>
      </c>
      <c r="G5" s="23"/>
    </row>
    <row r="6" spans="1:7" x14ac:dyDescent="0.2">
      <c r="A6" s="84"/>
      <c r="B6" s="79"/>
      <c r="C6" s="104"/>
      <c r="D6" s="101"/>
      <c r="E6" s="102"/>
      <c r="F6" s="101"/>
      <c r="G6" s="29"/>
    </row>
    <row r="7" spans="1:7" ht="24" x14ac:dyDescent="0.2">
      <c r="A7" s="83" t="s">
        <v>12</v>
      </c>
      <c r="B7" s="77" t="s">
        <v>65</v>
      </c>
      <c r="C7" s="78" t="s">
        <v>41</v>
      </c>
      <c r="D7" s="99">
        <v>12</v>
      </c>
      <c r="E7" s="100"/>
      <c r="F7" s="99">
        <f>D7*E7</f>
        <v>0</v>
      </c>
      <c r="G7" s="23"/>
    </row>
    <row r="8" spans="1:7" x14ac:dyDescent="0.2">
      <c r="A8" s="83"/>
      <c r="B8" s="77"/>
      <c r="C8" s="78"/>
      <c r="D8" s="99"/>
      <c r="E8" s="100"/>
      <c r="F8" s="99"/>
      <c r="G8" s="26"/>
    </row>
    <row r="9" spans="1:7" ht="24" x14ac:dyDescent="0.2">
      <c r="A9" s="83" t="s">
        <v>14</v>
      </c>
      <c r="B9" s="77" t="s">
        <v>66</v>
      </c>
      <c r="C9" s="78" t="s">
        <v>13</v>
      </c>
      <c r="D9" s="99">
        <v>5</v>
      </c>
      <c r="E9" s="100"/>
      <c r="F9" s="99">
        <f>D9*E9</f>
        <v>0</v>
      </c>
      <c r="G9" s="26"/>
    </row>
    <row r="10" spans="1:7" x14ac:dyDescent="0.2">
      <c r="A10" s="84"/>
      <c r="B10" s="79"/>
      <c r="C10" s="104"/>
      <c r="D10" s="101"/>
      <c r="E10" s="102"/>
      <c r="F10" s="101"/>
      <c r="G10" s="29"/>
    </row>
    <row r="11" spans="1:7" ht="60" x14ac:dyDescent="0.2">
      <c r="A11" s="83" t="s">
        <v>23</v>
      </c>
      <c r="B11" s="77" t="s">
        <v>147</v>
      </c>
      <c r="C11" s="78"/>
      <c r="D11" s="99"/>
      <c r="E11" s="100"/>
      <c r="F11" s="99"/>
      <c r="G11" s="26"/>
    </row>
    <row r="12" spans="1:7" x14ac:dyDescent="0.2">
      <c r="A12" s="83" t="s">
        <v>21</v>
      </c>
      <c r="B12" s="77" t="s">
        <v>67</v>
      </c>
      <c r="C12" s="78" t="s">
        <v>22</v>
      </c>
      <c r="D12" s="99">
        <v>10</v>
      </c>
      <c r="E12" s="100"/>
      <c r="F12" s="99">
        <f>D12*E12</f>
        <v>0</v>
      </c>
      <c r="G12" s="26"/>
    </row>
    <row r="13" spans="1:7" x14ac:dyDescent="0.2">
      <c r="A13" s="83"/>
      <c r="B13" s="77"/>
      <c r="C13" s="78"/>
      <c r="D13" s="99"/>
      <c r="E13" s="100"/>
      <c r="F13" s="99"/>
    </row>
    <row r="14" spans="1:7" x14ac:dyDescent="0.2">
      <c r="A14" s="85" t="s">
        <v>1</v>
      </c>
      <c r="B14" s="80" t="s">
        <v>63</v>
      </c>
      <c r="C14" s="81"/>
      <c r="D14" s="96"/>
      <c r="E14" s="97"/>
      <c r="F14" s="98">
        <f>SUM(F4:F13)</f>
        <v>0</v>
      </c>
    </row>
  </sheetData>
  <pageMargins left="0.7" right="0.7" top="0.9994791666666667" bottom="0.75" header="0.3" footer="0.3"/>
  <pageSetup paperSize="9" fitToHeight="0" orientation="portrait" r:id="rId1"/>
  <headerFooter>
    <oddHeader>&amp;CSanacija krova
Agronomski fakultet
Zgrada 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2AFAF-698C-4A96-9209-C785DD4684FF}">
  <sheetPr>
    <pageSetUpPr fitToPage="1"/>
  </sheetPr>
  <dimension ref="A1:G13"/>
  <sheetViews>
    <sheetView view="pageLayout" zoomScaleNormal="100" workbookViewId="0">
      <selection activeCell="E11" sqref="E5:E11"/>
    </sheetView>
  </sheetViews>
  <sheetFormatPr defaultRowHeight="12.75" x14ac:dyDescent="0.2"/>
  <cols>
    <col min="1" max="1" width="7.28515625" style="86"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x14ac:dyDescent="0.2">
      <c r="A1" s="82" t="s">
        <v>30</v>
      </c>
      <c r="B1" s="73" t="s">
        <v>68</v>
      </c>
      <c r="C1" s="103"/>
      <c r="D1" s="87"/>
      <c r="E1" s="88"/>
      <c r="F1" s="89"/>
      <c r="G1" s="21"/>
    </row>
    <row r="2" spans="1:7" x14ac:dyDescent="0.2">
      <c r="A2" s="82"/>
      <c r="B2" s="73"/>
      <c r="C2" s="103"/>
      <c r="D2" s="87"/>
      <c r="E2" s="88"/>
      <c r="F2" s="89"/>
      <c r="G2" s="21"/>
    </row>
    <row r="3" spans="1:7" x14ac:dyDescent="0.2">
      <c r="A3" s="22" t="s">
        <v>5</v>
      </c>
      <c r="B3" s="74" t="s">
        <v>6</v>
      </c>
      <c r="C3" s="74" t="s">
        <v>7</v>
      </c>
      <c r="D3" s="90" t="s">
        <v>8</v>
      </c>
      <c r="E3" s="91" t="s">
        <v>9</v>
      </c>
      <c r="F3" s="92" t="s">
        <v>10</v>
      </c>
      <c r="G3" s="20"/>
    </row>
    <row r="4" spans="1:7" x14ac:dyDescent="0.2">
      <c r="A4" s="75"/>
      <c r="B4" s="76"/>
      <c r="C4" s="76"/>
      <c r="D4" s="93"/>
      <c r="E4" s="94"/>
      <c r="F4" s="95"/>
      <c r="G4" s="20"/>
    </row>
    <row r="5" spans="1:7" ht="36" x14ac:dyDescent="0.2">
      <c r="A5" s="83" t="s">
        <v>31</v>
      </c>
      <c r="B5" s="77" t="s">
        <v>142</v>
      </c>
      <c r="C5" s="78" t="s">
        <v>41</v>
      </c>
      <c r="D5" s="99">
        <v>208</v>
      </c>
      <c r="E5" s="100"/>
      <c r="F5" s="99">
        <f>D5*E5</f>
        <v>0</v>
      </c>
      <c r="G5" s="23"/>
    </row>
    <row r="6" spans="1:7" x14ac:dyDescent="0.2">
      <c r="A6" s="84"/>
      <c r="B6" s="79"/>
      <c r="C6" s="104"/>
      <c r="D6" s="101"/>
      <c r="E6" s="102"/>
      <c r="F6" s="101"/>
      <c r="G6" s="29"/>
    </row>
    <row r="7" spans="1:7" ht="48" x14ac:dyDescent="0.2">
      <c r="A7" s="83" t="s">
        <v>126</v>
      </c>
      <c r="B7" s="77" t="s">
        <v>70</v>
      </c>
      <c r="C7" s="78" t="s">
        <v>22</v>
      </c>
      <c r="D7" s="99">
        <v>6</v>
      </c>
      <c r="E7" s="100"/>
      <c r="F7" s="99">
        <f>D7*E7</f>
        <v>0</v>
      </c>
      <c r="G7" s="23"/>
    </row>
    <row r="8" spans="1:7" x14ac:dyDescent="0.2">
      <c r="A8" s="83"/>
      <c r="B8" s="77"/>
      <c r="C8" s="78"/>
      <c r="D8" s="99"/>
      <c r="E8" s="100"/>
      <c r="F8" s="99"/>
      <c r="G8" s="26"/>
    </row>
    <row r="9" spans="1:7" ht="36" x14ac:dyDescent="0.2">
      <c r="A9" s="83" t="s">
        <v>127</v>
      </c>
      <c r="B9" s="77" t="s">
        <v>71</v>
      </c>
      <c r="C9" s="78" t="s">
        <v>22</v>
      </c>
      <c r="D9" s="99">
        <v>10</v>
      </c>
      <c r="E9" s="100"/>
      <c r="F9" s="99">
        <f>D9*E9</f>
        <v>0</v>
      </c>
      <c r="G9" s="26"/>
    </row>
    <row r="10" spans="1:7" x14ac:dyDescent="0.2">
      <c r="A10" s="84"/>
      <c r="B10" s="79"/>
      <c r="C10" s="104"/>
      <c r="D10" s="101"/>
      <c r="E10" s="102"/>
      <c r="F10" s="101"/>
      <c r="G10" s="29"/>
    </row>
    <row r="11" spans="1:7" ht="24" x14ac:dyDescent="0.2">
      <c r="A11" s="83" t="s">
        <v>128</v>
      </c>
      <c r="B11" s="77" t="s">
        <v>72</v>
      </c>
      <c r="C11" s="78" t="s">
        <v>41</v>
      </c>
      <c r="D11" s="99">
        <v>208</v>
      </c>
      <c r="E11" s="100"/>
      <c r="F11" s="99">
        <f>D11*E11</f>
        <v>0</v>
      </c>
      <c r="G11" s="26"/>
    </row>
    <row r="12" spans="1:7" x14ac:dyDescent="0.2">
      <c r="A12" s="83"/>
      <c r="B12" s="77"/>
      <c r="C12" s="78"/>
      <c r="D12" s="99"/>
      <c r="E12" s="100"/>
      <c r="F12" s="99"/>
      <c r="G12" s="26"/>
    </row>
    <row r="13" spans="1:7" x14ac:dyDescent="0.2">
      <c r="A13" s="85" t="s">
        <v>30</v>
      </c>
      <c r="B13" s="80" t="s">
        <v>69</v>
      </c>
      <c r="C13" s="81"/>
      <c r="D13" s="96"/>
      <c r="E13" s="97"/>
      <c r="F13" s="98">
        <f>SUM(F4:F12)</f>
        <v>0</v>
      </c>
    </row>
  </sheetData>
  <pageMargins left="0.7" right="0.7" top="0.9994791666666667" bottom="0.75" header="0.3" footer="0.3"/>
  <pageSetup paperSize="9" fitToHeight="0" orientation="portrait" r:id="rId1"/>
  <headerFooter>
    <oddHeader>&amp;CSanacija krova
Agronomski fakultet
Zgrada 2</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96B0D-7393-40F5-A474-FD5A31832E9B}">
  <sheetPr>
    <pageSetUpPr fitToPage="1"/>
  </sheetPr>
  <dimension ref="A1:G17"/>
  <sheetViews>
    <sheetView view="pageLayout" zoomScaleNormal="100" workbookViewId="0">
      <selection activeCell="E15" sqref="E5:E15"/>
    </sheetView>
  </sheetViews>
  <sheetFormatPr defaultRowHeight="12.75" x14ac:dyDescent="0.2"/>
  <cols>
    <col min="1" max="1" width="7.28515625" style="86"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x14ac:dyDescent="0.2">
      <c r="A1" s="82" t="s">
        <v>74</v>
      </c>
      <c r="B1" s="73" t="s">
        <v>73</v>
      </c>
      <c r="C1" s="103"/>
      <c r="D1" s="87"/>
      <c r="E1" s="88"/>
      <c r="F1" s="89"/>
      <c r="G1" s="21"/>
    </row>
    <row r="2" spans="1:7" x14ac:dyDescent="0.2">
      <c r="A2" s="82"/>
      <c r="B2" s="73"/>
      <c r="C2" s="103"/>
      <c r="D2" s="87"/>
      <c r="E2" s="88"/>
      <c r="F2" s="89"/>
      <c r="G2" s="21"/>
    </row>
    <row r="3" spans="1:7" x14ac:dyDescent="0.2">
      <c r="A3" s="22" t="s">
        <v>5</v>
      </c>
      <c r="B3" s="74" t="s">
        <v>6</v>
      </c>
      <c r="C3" s="74" t="s">
        <v>7</v>
      </c>
      <c r="D3" s="90" t="s">
        <v>8</v>
      </c>
      <c r="E3" s="91" t="s">
        <v>9</v>
      </c>
      <c r="F3" s="92" t="s">
        <v>10</v>
      </c>
      <c r="G3" s="20"/>
    </row>
    <row r="4" spans="1:7" x14ac:dyDescent="0.2">
      <c r="A4" s="75"/>
      <c r="B4" s="76"/>
      <c r="C4" s="76"/>
      <c r="D4" s="93"/>
      <c r="E4" s="94"/>
      <c r="F4" s="95"/>
      <c r="G4" s="20"/>
    </row>
    <row r="5" spans="1:7" ht="36" x14ac:dyDescent="0.2">
      <c r="A5" s="83" t="s">
        <v>76</v>
      </c>
      <c r="B5" s="77" t="s">
        <v>143</v>
      </c>
      <c r="C5" s="78"/>
      <c r="D5" s="99"/>
      <c r="E5" s="100"/>
      <c r="G5" s="23"/>
    </row>
    <row r="6" spans="1:7" x14ac:dyDescent="0.2">
      <c r="A6" s="83"/>
      <c r="B6" s="77" t="s">
        <v>177</v>
      </c>
      <c r="C6" s="78" t="s">
        <v>41</v>
      </c>
      <c r="D6" s="99">
        <v>208</v>
      </c>
      <c r="E6" s="100"/>
      <c r="F6" s="99">
        <f>E6*D6</f>
        <v>0</v>
      </c>
      <c r="G6" s="23"/>
    </row>
    <row r="7" spans="1:7" x14ac:dyDescent="0.2">
      <c r="A7" s="83"/>
      <c r="B7" s="77" t="s">
        <v>144</v>
      </c>
      <c r="C7" s="78" t="s">
        <v>41</v>
      </c>
      <c r="D7" s="99">
        <v>208</v>
      </c>
      <c r="E7" s="100"/>
      <c r="F7" s="99"/>
      <c r="G7" s="23"/>
    </row>
    <row r="8" spans="1:7" x14ac:dyDescent="0.2">
      <c r="A8" s="84"/>
      <c r="B8" s="79"/>
      <c r="C8" s="104"/>
      <c r="D8" s="101"/>
      <c r="E8" s="102"/>
      <c r="F8" s="101"/>
      <c r="G8" s="29"/>
    </row>
    <row r="9" spans="1:7" ht="48" x14ac:dyDescent="0.2">
      <c r="A9" s="83" t="s">
        <v>129</v>
      </c>
      <c r="B9" s="77" t="s">
        <v>77</v>
      </c>
      <c r="C9" s="78" t="s">
        <v>22</v>
      </c>
      <c r="D9" s="99">
        <v>34</v>
      </c>
      <c r="E9" s="100"/>
      <c r="F9" s="99">
        <f>D9*E9</f>
        <v>0</v>
      </c>
      <c r="G9" s="23"/>
    </row>
    <row r="10" spans="1:7" x14ac:dyDescent="0.2">
      <c r="A10" s="83"/>
      <c r="B10" s="77"/>
      <c r="C10" s="78"/>
      <c r="D10" s="99"/>
      <c r="E10" s="100"/>
      <c r="F10" s="99"/>
      <c r="G10" s="26"/>
    </row>
    <row r="11" spans="1:7" ht="24" x14ac:dyDescent="0.2">
      <c r="A11" s="83" t="s">
        <v>130</v>
      </c>
      <c r="B11" s="77" t="s">
        <v>78</v>
      </c>
      <c r="C11" s="78" t="s">
        <v>22</v>
      </c>
      <c r="D11" s="99">
        <v>34</v>
      </c>
      <c r="E11" s="100"/>
      <c r="F11" s="99">
        <f>D10*E10</f>
        <v>0</v>
      </c>
      <c r="G11" s="26"/>
    </row>
    <row r="12" spans="1:7" x14ac:dyDescent="0.2">
      <c r="A12" s="84"/>
      <c r="B12" s="79"/>
      <c r="C12" s="104"/>
      <c r="D12" s="101"/>
      <c r="E12" s="102"/>
      <c r="F12" s="101"/>
      <c r="G12" s="29"/>
    </row>
    <row r="13" spans="1:7" ht="24" x14ac:dyDescent="0.2">
      <c r="A13" s="83" t="s">
        <v>131</v>
      </c>
      <c r="B13" s="77" t="s">
        <v>145</v>
      </c>
      <c r="C13" s="78" t="s">
        <v>13</v>
      </c>
      <c r="D13" s="99">
        <v>400</v>
      </c>
      <c r="E13" s="100"/>
      <c r="F13" s="99">
        <f>D13*E13</f>
        <v>0</v>
      </c>
    </row>
    <row r="14" spans="1:7" x14ac:dyDescent="0.2">
      <c r="A14" s="83"/>
      <c r="B14" s="77"/>
      <c r="C14" s="78"/>
      <c r="D14" s="99"/>
      <c r="E14" s="100"/>
      <c r="F14" s="99"/>
    </row>
    <row r="15" spans="1:7" x14ac:dyDescent="0.2">
      <c r="A15" s="83" t="s">
        <v>132</v>
      </c>
      <c r="B15" s="77" t="s">
        <v>79</v>
      </c>
      <c r="C15" s="78" t="s">
        <v>22</v>
      </c>
      <c r="D15" s="99">
        <v>48</v>
      </c>
      <c r="E15" s="100"/>
      <c r="F15" s="99">
        <f>D15*E15</f>
        <v>0</v>
      </c>
      <c r="G15" s="23"/>
    </row>
    <row r="16" spans="1:7" x14ac:dyDescent="0.2">
      <c r="A16" s="83"/>
      <c r="B16" s="77"/>
      <c r="C16" s="78"/>
      <c r="D16" s="99"/>
      <c r="E16" s="100"/>
      <c r="F16" s="99"/>
      <c r="G16" s="26"/>
    </row>
    <row r="17" spans="1:6" x14ac:dyDescent="0.2">
      <c r="A17" s="85" t="s">
        <v>74</v>
      </c>
      <c r="B17" s="80" t="s">
        <v>75</v>
      </c>
      <c r="C17" s="81"/>
      <c r="D17" s="96"/>
      <c r="E17" s="97"/>
      <c r="F17" s="98">
        <f>SUM(F4:F16)</f>
        <v>0</v>
      </c>
    </row>
  </sheetData>
  <pageMargins left="0.7" right="0.7" top="0.9994791666666667" bottom="0.75" header="0.3" footer="0.3"/>
  <pageSetup paperSize="9" fitToHeight="0" orientation="portrait" r:id="rId1"/>
  <headerFooter>
    <oddHeader>&amp;CSanacija krova
Agronomski fakultet
Zgrada 2</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3"/>
  <sheetViews>
    <sheetView view="pageLayout" topLeftCell="A33" zoomScaleNormal="85" zoomScaleSheetLayoutView="120" workbookViewId="0">
      <selection activeCell="B20" sqref="B20"/>
    </sheetView>
  </sheetViews>
  <sheetFormatPr defaultRowHeight="12" x14ac:dyDescent="0.2"/>
  <cols>
    <col min="1" max="1" width="7.28515625" style="19" customWidth="1"/>
    <col min="2" max="2" width="40.7109375" style="20" customWidth="1"/>
    <col min="3" max="3" width="7.28515625" style="158" customWidth="1"/>
    <col min="4" max="4" width="9.28515625" style="162" customWidth="1"/>
    <col min="5" max="5" width="10.7109375" style="30" customWidth="1"/>
    <col min="6" max="6" width="12.7109375" style="163" customWidth="1"/>
    <col min="7" max="16384" width="9.140625" style="20"/>
  </cols>
  <sheetData>
    <row r="1" spans="1:6" s="21" customFormat="1" ht="12.75" x14ac:dyDescent="0.2">
      <c r="A1" s="107" t="s">
        <v>110</v>
      </c>
      <c r="B1" s="73" t="s">
        <v>111</v>
      </c>
      <c r="C1" s="146"/>
      <c r="D1" s="147"/>
      <c r="E1" s="34"/>
      <c r="F1" s="148"/>
    </row>
    <row r="2" spans="1:6" s="21" customFormat="1" ht="12.75" x14ac:dyDescent="0.2">
      <c r="A2" s="107"/>
      <c r="B2" s="73"/>
      <c r="C2" s="146"/>
      <c r="D2" s="147"/>
      <c r="E2" s="34"/>
      <c r="F2" s="148"/>
    </row>
    <row r="3" spans="1:6" x14ac:dyDescent="0.2">
      <c r="A3" s="22" t="s">
        <v>5</v>
      </c>
      <c r="B3" s="74" t="s">
        <v>6</v>
      </c>
      <c r="C3" s="149" t="s">
        <v>7</v>
      </c>
      <c r="D3" s="74" t="s">
        <v>8</v>
      </c>
      <c r="E3" s="35" t="s">
        <v>9</v>
      </c>
      <c r="F3" s="150" t="s">
        <v>10</v>
      </c>
    </row>
    <row r="4" spans="1:6" x14ac:dyDescent="0.2">
      <c r="A4" s="75"/>
      <c r="B4" s="76"/>
      <c r="C4" s="151"/>
      <c r="D4" s="76"/>
      <c r="E4" s="152"/>
      <c r="F4" s="153"/>
    </row>
    <row r="5" spans="1:6" ht="78.75" x14ac:dyDescent="0.2">
      <c r="A5" s="75"/>
      <c r="B5" s="154" t="s">
        <v>152</v>
      </c>
      <c r="C5" s="151"/>
      <c r="D5" s="76"/>
      <c r="E5" s="152"/>
      <c r="F5" s="153"/>
    </row>
    <row r="6" spans="1:6" x14ac:dyDescent="0.2">
      <c r="A6" s="75"/>
      <c r="B6" s="76"/>
      <c r="C6" s="151"/>
      <c r="D6" s="76"/>
      <c r="E6" s="152"/>
      <c r="F6" s="153"/>
    </row>
    <row r="7" spans="1:6" s="23" customFormat="1" ht="51.75" customHeight="1" x14ac:dyDescent="0.2">
      <c r="A7" s="106" t="s">
        <v>133</v>
      </c>
      <c r="B7" s="77" t="s">
        <v>153</v>
      </c>
      <c r="C7" s="155" t="s">
        <v>22</v>
      </c>
      <c r="D7" s="156">
        <v>49</v>
      </c>
      <c r="E7" s="32"/>
      <c r="F7" s="156">
        <f>D7*E7</f>
        <v>0</v>
      </c>
    </row>
    <row r="8" spans="1:6" x14ac:dyDescent="0.2">
      <c r="A8" s="75"/>
      <c r="B8" s="76"/>
      <c r="C8" s="151"/>
      <c r="D8" s="76"/>
      <c r="E8" s="152"/>
      <c r="F8" s="153"/>
    </row>
    <row r="9" spans="1:6" s="23" customFormat="1" ht="51.75" customHeight="1" x14ac:dyDescent="0.2">
      <c r="A9" s="106" t="s">
        <v>134</v>
      </c>
      <c r="B9" s="77" t="s">
        <v>154</v>
      </c>
      <c r="C9" s="155" t="s">
        <v>22</v>
      </c>
      <c r="D9" s="156">
        <v>49</v>
      </c>
      <c r="E9" s="32"/>
      <c r="F9" s="156">
        <f>D9*E9</f>
        <v>0</v>
      </c>
    </row>
    <row r="10" spans="1:6" s="26" customFormat="1" x14ac:dyDescent="0.2">
      <c r="A10" s="24"/>
      <c r="B10" s="77"/>
      <c r="C10" s="155"/>
      <c r="D10" s="157"/>
      <c r="E10" s="25"/>
      <c r="F10" s="157"/>
    </row>
    <row r="11" spans="1:6" s="29" customFormat="1" ht="48" x14ac:dyDescent="0.2">
      <c r="A11" s="106" t="s">
        <v>135</v>
      </c>
      <c r="B11" s="77" t="s">
        <v>112</v>
      </c>
      <c r="C11" s="155"/>
      <c r="D11" s="156"/>
      <c r="E11" s="32"/>
      <c r="F11" s="156"/>
    </row>
    <row r="12" spans="1:6" s="29" customFormat="1" x14ac:dyDescent="0.2">
      <c r="A12" s="83" t="s">
        <v>21</v>
      </c>
      <c r="B12" s="77" t="s">
        <v>155</v>
      </c>
      <c r="C12" s="155" t="s">
        <v>22</v>
      </c>
      <c r="D12" s="156">
        <v>24</v>
      </c>
      <c r="E12" s="32"/>
      <c r="F12" s="156">
        <f>E12*D12</f>
        <v>0</v>
      </c>
    </row>
    <row r="13" spans="1:6" s="29" customFormat="1" x14ac:dyDescent="0.2">
      <c r="A13" s="83" t="s">
        <v>21</v>
      </c>
      <c r="B13" s="77" t="s">
        <v>156</v>
      </c>
      <c r="C13" s="155" t="s">
        <v>13</v>
      </c>
      <c r="D13" s="156">
        <v>4</v>
      </c>
      <c r="E13" s="32"/>
      <c r="F13" s="156">
        <f t="shared" ref="F13:F14" si="0">E13*D13</f>
        <v>0</v>
      </c>
    </row>
    <row r="14" spans="1:6" s="29" customFormat="1" x14ac:dyDescent="0.2">
      <c r="A14" s="83" t="s">
        <v>21</v>
      </c>
      <c r="B14" s="77" t="s">
        <v>157</v>
      </c>
      <c r="C14" s="155" t="s">
        <v>13</v>
      </c>
      <c r="D14" s="156">
        <v>4</v>
      </c>
      <c r="E14" s="32"/>
      <c r="F14" s="156">
        <f t="shared" si="0"/>
        <v>0</v>
      </c>
    </row>
    <row r="15" spans="1:6" s="29" customFormat="1" x14ac:dyDescent="0.2">
      <c r="A15" s="24"/>
      <c r="B15" s="77"/>
      <c r="C15" s="155"/>
      <c r="D15" s="156"/>
      <c r="E15" s="32"/>
      <c r="F15" s="156"/>
    </row>
    <row r="16" spans="1:6" s="29" customFormat="1" ht="24" x14ac:dyDescent="0.2">
      <c r="A16" s="106" t="s">
        <v>136</v>
      </c>
      <c r="B16" s="77" t="s">
        <v>158</v>
      </c>
      <c r="C16" s="155" t="s">
        <v>13</v>
      </c>
      <c r="D16" s="156">
        <v>4</v>
      </c>
      <c r="E16" s="32"/>
      <c r="F16" s="156">
        <f>D16*E16</f>
        <v>0</v>
      </c>
    </row>
    <row r="17" spans="1:6" s="29" customFormat="1" x14ac:dyDescent="0.2">
      <c r="A17" s="27"/>
      <c r="B17" s="79"/>
      <c r="C17" s="158"/>
      <c r="D17" s="159"/>
      <c r="E17" s="28"/>
      <c r="F17" s="159"/>
    </row>
    <row r="18" spans="1:6" s="26" customFormat="1" ht="36" x14ac:dyDescent="0.2">
      <c r="A18" s="106" t="s">
        <v>137</v>
      </c>
      <c r="B18" s="77" t="s">
        <v>175</v>
      </c>
      <c r="C18" s="155"/>
      <c r="D18" s="156"/>
      <c r="E18" s="32"/>
      <c r="F18" s="156"/>
    </row>
    <row r="19" spans="1:6" s="26" customFormat="1" x14ac:dyDescent="0.2">
      <c r="A19" s="24"/>
      <c r="B19" s="77" t="s">
        <v>176</v>
      </c>
      <c r="C19" s="155" t="s">
        <v>22</v>
      </c>
      <c r="D19" s="156">
        <v>12</v>
      </c>
      <c r="E19" s="32"/>
      <c r="F19" s="156">
        <f>D19*E19</f>
        <v>0</v>
      </c>
    </row>
    <row r="20" spans="1:6" s="26" customFormat="1" ht="12.75" customHeight="1" x14ac:dyDescent="0.2">
      <c r="A20" s="24"/>
      <c r="B20" s="77"/>
      <c r="C20" s="155"/>
      <c r="D20" s="156"/>
      <c r="E20" s="32"/>
      <c r="F20" s="156"/>
    </row>
    <row r="21" spans="1:6" s="26" customFormat="1" ht="36" x14ac:dyDescent="0.2">
      <c r="A21" s="106" t="s">
        <v>138</v>
      </c>
      <c r="B21" s="77" t="s">
        <v>159</v>
      </c>
      <c r="C21" s="155" t="s">
        <v>22</v>
      </c>
      <c r="D21" s="156">
        <v>6</v>
      </c>
      <c r="E21" s="32"/>
      <c r="F21" s="156">
        <f>D21*E21</f>
        <v>0</v>
      </c>
    </row>
    <row r="22" spans="1:6" s="26" customFormat="1" ht="12.75" customHeight="1" x14ac:dyDescent="0.2">
      <c r="A22" s="24"/>
      <c r="B22" s="77"/>
      <c r="C22" s="155"/>
      <c r="D22" s="156"/>
      <c r="E22" s="32"/>
      <c r="F22" s="156"/>
    </row>
    <row r="23" spans="1:6" s="23" customFormat="1" ht="48.75" customHeight="1" x14ac:dyDescent="0.2">
      <c r="A23" s="106" t="s">
        <v>139</v>
      </c>
      <c r="B23" s="77" t="s">
        <v>160</v>
      </c>
      <c r="C23" s="155" t="s">
        <v>22</v>
      </c>
      <c r="D23" s="156">
        <v>6</v>
      </c>
      <c r="E23" s="32"/>
      <c r="F23" s="156">
        <f>D23*E23</f>
        <v>0</v>
      </c>
    </row>
    <row r="24" spans="1:6" s="26" customFormat="1" ht="12.75" customHeight="1" x14ac:dyDescent="0.2">
      <c r="A24" s="24"/>
      <c r="B24" s="77"/>
      <c r="C24" s="155"/>
      <c r="D24" s="156"/>
      <c r="E24" s="32"/>
      <c r="F24" s="156"/>
    </row>
    <row r="25" spans="1:6" s="26" customFormat="1" ht="36" x14ac:dyDescent="0.2">
      <c r="A25" s="106" t="s">
        <v>161</v>
      </c>
      <c r="B25" s="77" t="s">
        <v>162</v>
      </c>
      <c r="C25" s="155" t="s">
        <v>13</v>
      </c>
      <c r="D25" s="156">
        <v>1</v>
      </c>
      <c r="E25" s="32"/>
      <c r="F25" s="156">
        <f>D25*E25</f>
        <v>0</v>
      </c>
    </row>
    <row r="26" spans="1:6" s="26" customFormat="1" ht="12.75" customHeight="1" x14ac:dyDescent="0.2">
      <c r="A26" s="24"/>
      <c r="B26" s="77"/>
      <c r="C26" s="155"/>
      <c r="D26" s="156"/>
      <c r="E26" s="32"/>
      <c r="F26" s="156"/>
    </row>
    <row r="27" spans="1:6" s="26" customFormat="1" ht="108" x14ac:dyDescent="0.2">
      <c r="A27" s="106" t="s">
        <v>163</v>
      </c>
      <c r="B27" s="77" t="s">
        <v>164</v>
      </c>
      <c r="C27" s="155"/>
      <c r="D27" s="156"/>
      <c r="E27" s="32"/>
      <c r="F27" s="156"/>
    </row>
    <row r="28" spans="1:6" s="26" customFormat="1" x14ac:dyDescent="0.2">
      <c r="A28" s="83" t="s">
        <v>21</v>
      </c>
      <c r="B28" s="77" t="s">
        <v>165</v>
      </c>
      <c r="C28" s="155" t="s">
        <v>22</v>
      </c>
      <c r="D28" s="156">
        <v>16</v>
      </c>
      <c r="E28" s="32"/>
      <c r="F28" s="156">
        <f>D28*E28</f>
        <v>0</v>
      </c>
    </row>
    <row r="29" spans="1:6" s="26" customFormat="1" x14ac:dyDescent="0.2">
      <c r="A29" s="83" t="s">
        <v>21</v>
      </c>
      <c r="B29" s="77" t="s">
        <v>166</v>
      </c>
      <c r="C29" s="155" t="s">
        <v>22</v>
      </c>
      <c r="D29" s="156">
        <v>16</v>
      </c>
      <c r="E29" s="32"/>
      <c r="F29" s="156">
        <f>D29*E29</f>
        <v>0</v>
      </c>
    </row>
    <row r="30" spans="1:6" s="26" customFormat="1" x14ac:dyDescent="0.2">
      <c r="A30" s="106"/>
      <c r="B30" s="77"/>
      <c r="C30" s="155"/>
      <c r="D30" s="156"/>
      <c r="E30" s="32"/>
      <c r="F30" s="156"/>
    </row>
    <row r="31" spans="1:6" s="26" customFormat="1" ht="36" x14ac:dyDescent="0.2">
      <c r="A31" s="106" t="s">
        <v>167</v>
      </c>
      <c r="B31" s="77" t="s">
        <v>168</v>
      </c>
      <c r="C31" s="155" t="s">
        <v>22</v>
      </c>
      <c r="D31" s="156">
        <v>4</v>
      </c>
      <c r="E31" s="32"/>
      <c r="F31" s="156">
        <f>D31*E31</f>
        <v>0</v>
      </c>
    </row>
    <row r="32" spans="1:6" s="26" customFormat="1" x14ac:dyDescent="0.2">
      <c r="A32" s="106"/>
      <c r="B32" s="77"/>
      <c r="C32" s="155"/>
      <c r="D32" s="156"/>
      <c r="E32" s="32"/>
      <c r="F32" s="156"/>
    </row>
    <row r="33" spans="1:6" s="26" customFormat="1" ht="24" x14ac:dyDescent="0.2">
      <c r="A33" s="106" t="s">
        <v>169</v>
      </c>
      <c r="B33" s="77" t="s">
        <v>170</v>
      </c>
      <c r="C33" s="155" t="s">
        <v>41</v>
      </c>
      <c r="D33" s="156">
        <v>20</v>
      </c>
      <c r="E33" s="32"/>
      <c r="F33" s="156">
        <f>D33*E33</f>
        <v>0</v>
      </c>
    </row>
    <row r="34" spans="1:6" s="26" customFormat="1" x14ac:dyDescent="0.2">
      <c r="A34" s="106"/>
      <c r="B34" s="77"/>
      <c r="C34" s="155"/>
      <c r="D34" s="156"/>
      <c r="E34" s="32"/>
      <c r="F34" s="156"/>
    </row>
    <row r="35" spans="1:6" s="26" customFormat="1" ht="48" x14ac:dyDescent="0.2">
      <c r="A35" s="106" t="s">
        <v>171</v>
      </c>
      <c r="B35" s="77" t="s">
        <v>172</v>
      </c>
      <c r="C35" s="155" t="s">
        <v>41</v>
      </c>
      <c r="D35" s="156">
        <v>20</v>
      </c>
      <c r="E35" s="32"/>
      <c r="F35" s="156">
        <f>D35*E35</f>
        <v>0</v>
      </c>
    </row>
    <row r="36" spans="1:6" s="26" customFormat="1" x14ac:dyDescent="0.2">
      <c r="A36" s="106"/>
      <c r="B36" s="77"/>
      <c r="C36" s="155"/>
      <c r="D36" s="156"/>
      <c r="E36" s="32"/>
      <c r="F36" s="156"/>
    </row>
    <row r="37" spans="1:6" s="26" customFormat="1" ht="60" x14ac:dyDescent="0.2">
      <c r="A37" s="106" t="s">
        <v>173</v>
      </c>
      <c r="B37" s="77" t="s">
        <v>174</v>
      </c>
      <c r="C37" s="155" t="s">
        <v>22</v>
      </c>
      <c r="D37" s="156">
        <v>180</v>
      </c>
      <c r="E37" s="32"/>
      <c r="F37" s="156">
        <f>D37*E37</f>
        <v>0</v>
      </c>
    </row>
    <row r="38" spans="1:6" s="26" customFormat="1" x14ac:dyDescent="0.2">
      <c r="A38" s="24"/>
      <c r="B38" s="77"/>
      <c r="C38" s="155"/>
      <c r="D38" s="157"/>
      <c r="E38" s="25"/>
      <c r="F38" s="157"/>
    </row>
    <row r="39" spans="1:6" ht="12.75" x14ac:dyDescent="0.2">
      <c r="A39" s="31" t="s">
        <v>110</v>
      </c>
      <c r="B39" s="80" t="s">
        <v>26</v>
      </c>
      <c r="C39" s="81"/>
      <c r="D39" s="160"/>
      <c r="E39" s="33"/>
      <c r="F39" s="161">
        <f>SUM(F9:F38)</f>
        <v>0</v>
      </c>
    </row>
    <row r="40" spans="1:6" s="26" customFormat="1" ht="12.75" customHeight="1" x14ac:dyDescent="0.2">
      <c r="A40" s="24"/>
      <c r="B40" s="77"/>
      <c r="C40" s="155"/>
      <c r="D40" s="156"/>
      <c r="E40" s="32"/>
      <c r="F40" s="156"/>
    </row>
    <row r="41" spans="1:6" s="29" customFormat="1" x14ac:dyDescent="0.2">
      <c r="A41" s="27"/>
      <c r="B41" s="79"/>
      <c r="C41" s="158"/>
      <c r="D41" s="159"/>
      <c r="E41" s="28"/>
      <c r="F41" s="159"/>
    </row>
    <row r="42" spans="1:6" s="26" customFormat="1" x14ac:dyDescent="0.2">
      <c r="A42" s="24"/>
      <c r="B42" s="77"/>
      <c r="C42" s="155"/>
      <c r="D42" s="157"/>
      <c r="E42" s="25"/>
      <c r="F42" s="157"/>
    </row>
    <row r="43" spans="1:6" s="26" customFormat="1" ht="12.75" customHeight="1" x14ac:dyDescent="0.2">
      <c r="A43" s="24"/>
      <c r="B43" s="77"/>
      <c r="C43" s="155"/>
      <c r="D43" s="156"/>
      <c r="E43" s="32"/>
      <c r="F43" s="156"/>
    </row>
  </sheetData>
  <customSheetViews>
    <customSheetView guid="{CB135738-2779-42D6-AC06-98B56EBF2AF3}" showPageBreaks="1" printArea="1" view="pageLayout">
      <selection activeCell="E8" sqref="E8"/>
      <pageMargins left="0.78749999999999998" right="0" top="0.98402777777777772" bottom="0.98402777777777772" header="0.39374999999999999" footer="0.51180555555555551"/>
      <pageSetup paperSize="9" scale="95" firstPageNumber="0" orientation="portrait" horizontalDpi="300" verticalDpi="300" r:id="rId1"/>
      <headerFooter alignWithMargins="0">
        <oddHeader>&amp;C&amp;"Arial,Bold"&amp;9Izgradnja stambene zgrada sa tri stana 
k.č. 4395/1 k.o. Rudeš, Supetarska 11, Zagreb</oddHeader>
      </headerFooter>
    </customSheetView>
  </customSheetViews>
  <pageMargins left="0.7" right="0.7" top="0.9994791666666667" bottom="0.75" header="0.3" footer="0.3"/>
  <pageSetup paperSize="9" firstPageNumber="0" fitToHeight="0" orientation="portrait" verticalDpi="300" r:id="rId2"/>
  <headerFooter>
    <oddHeader>&amp;CSanacija krova
Agronomski fakultet
Zgrada 2</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92"/>
  <sheetViews>
    <sheetView view="pageLayout" zoomScaleNormal="85" zoomScaleSheetLayoutView="96" workbookViewId="0">
      <selection activeCell="E26" sqref="E5:E26"/>
    </sheetView>
  </sheetViews>
  <sheetFormatPr defaultRowHeight="12" x14ac:dyDescent="0.2"/>
  <cols>
    <col min="1" max="1" width="4.5703125" style="116" customWidth="1"/>
    <col min="2" max="2" width="50.85546875" style="143" customWidth="1"/>
    <col min="3" max="3" width="8" style="118" customWidth="1"/>
    <col min="4" max="4" width="9.7109375" style="119" bestFit="1" customWidth="1"/>
    <col min="5" max="5" width="10.5703125" style="136" bestFit="1" customWidth="1"/>
    <col min="6" max="6" width="10.140625" style="136" bestFit="1" customWidth="1"/>
    <col min="7" max="240" width="9.140625" style="115"/>
    <col min="241" max="241" width="4.5703125" style="115" customWidth="1"/>
    <col min="242" max="242" width="50.85546875" style="115" customWidth="1"/>
    <col min="243" max="243" width="7.28515625" style="115" customWidth="1"/>
    <col min="244" max="244" width="9.7109375" style="115" bestFit="1" customWidth="1"/>
    <col min="245" max="245" width="9.140625" style="115"/>
    <col min="246" max="246" width="10.140625" style="115" bestFit="1" customWidth="1"/>
    <col min="247" max="251" width="4" style="115" bestFit="1" customWidth="1"/>
    <col min="252" max="496" width="9.140625" style="115"/>
    <col min="497" max="497" width="4.5703125" style="115" customWidth="1"/>
    <col min="498" max="498" width="50.85546875" style="115" customWidth="1"/>
    <col min="499" max="499" width="7.28515625" style="115" customWidth="1"/>
    <col min="500" max="500" width="9.7109375" style="115" bestFit="1" customWidth="1"/>
    <col min="501" max="501" width="9.140625" style="115"/>
    <col min="502" max="502" width="10.140625" style="115" bestFit="1" customWidth="1"/>
    <col min="503" max="507" width="4" style="115" bestFit="1" customWidth="1"/>
    <col min="508" max="752" width="9.140625" style="115"/>
    <col min="753" max="753" width="4.5703125" style="115" customWidth="1"/>
    <col min="754" max="754" width="50.85546875" style="115" customWidth="1"/>
    <col min="755" max="755" width="7.28515625" style="115" customWidth="1"/>
    <col min="756" max="756" width="9.7109375" style="115" bestFit="1" customWidth="1"/>
    <col min="757" max="757" width="9.140625" style="115"/>
    <col min="758" max="758" width="10.140625" style="115" bestFit="1" customWidth="1"/>
    <col min="759" max="763" width="4" style="115" bestFit="1" customWidth="1"/>
    <col min="764" max="1008" width="9.140625" style="115"/>
    <col min="1009" max="1009" width="4.5703125" style="115" customWidth="1"/>
    <col min="1010" max="1010" width="50.85546875" style="115" customWidth="1"/>
    <col min="1011" max="1011" width="7.28515625" style="115" customWidth="1"/>
    <col min="1012" max="1012" width="9.7109375" style="115" bestFit="1" customWidth="1"/>
    <col min="1013" max="1013" width="9.140625" style="115"/>
    <col min="1014" max="1014" width="10.140625" style="115" bestFit="1" customWidth="1"/>
    <col min="1015" max="1019" width="4" style="115" bestFit="1" customWidth="1"/>
    <col min="1020" max="1264" width="9.140625" style="115"/>
    <col min="1265" max="1265" width="4.5703125" style="115" customWidth="1"/>
    <col min="1266" max="1266" width="50.85546875" style="115" customWidth="1"/>
    <col min="1267" max="1267" width="7.28515625" style="115" customWidth="1"/>
    <col min="1268" max="1268" width="9.7109375" style="115" bestFit="1" customWidth="1"/>
    <col min="1269" max="1269" width="9.140625" style="115"/>
    <col min="1270" max="1270" width="10.140625" style="115" bestFit="1" customWidth="1"/>
    <col min="1271" max="1275" width="4" style="115" bestFit="1" customWidth="1"/>
    <col min="1276" max="1520" width="9.140625" style="115"/>
    <col min="1521" max="1521" width="4.5703125" style="115" customWidth="1"/>
    <col min="1522" max="1522" width="50.85546875" style="115" customWidth="1"/>
    <col min="1523" max="1523" width="7.28515625" style="115" customWidth="1"/>
    <col min="1524" max="1524" width="9.7109375" style="115" bestFit="1" customWidth="1"/>
    <col min="1525" max="1525" width="9.140625" style="115"/>
    <col min="1526" max="1526" width="10.140625" style="115" bestFit="1" customWidth="1"/>
    <col min="1527" max="1531" width="4" style="115" bestFit="1" customWidth="1"/>
    <col min="1532" max="1776" width="9.140625" style="115"/>
    <col min="1777" max="1777" width="4.5703125" style="115" customWidth="1"/>
    <col min="1778" max="1778" width="50.85546875" style="115" customWidth="1"/>
    <col min="1779" max="1779" width="7.28515625" style="115" customWidth="1"/>
    <col min="1780" max="1780" width="9.7109375" style="115" bestFit="1" customWidth="1"/>
    <col min="1781" max="1781" width="9.140625" style="115"/>
    <col min="1782" max="1782" width="10.140625" style="115" bestFit="1" customWidth="1"/>
    <col min="1783" max="1787" width="4" style="115" bestFit="1" customWidth="1"/>
    <col min="1788" max="2032" width="9.140625" style="115"/>
    <col min="2033" max="2033" width="4.5703125" style="115" customWidth="1"/>
    <col min="2034" max="2034" width="50.85546875" style="115" customWidth="1"/>
    <col min="2035" max="2035" width="7.28515625" style="115" customWidth="1"/>
    <col min="2036" max="2036" width="9.7109375" style="115" bestFit="1" customWidth="1"/>
    <col min="2037" max="2037" width="9.140625" style="115"/>
    <col min="2038" max="2038" width="10.140625" style="115" bestFit="1" customWidth="1"/>
    <col min="2039" max="2043" width="4" style="115" bestFit="1" customWidth="1"/>
    <col min="2044" max="2288" width="9.140625" style="115"/>
    <col min="2289" max="2289" width="4.5703125" style="115" customWidth="1"/>
    <col min="2290" max="2290" width="50.85546875" style="115" customWidth="1"/>
    <col min="2291" max="2291" width="7.28515625" style="115" customWidth="1"/>
    <col min="2292" max="2292" width="9.7109375" style="115" bestFit="1" customWidth="1"/>
    <col min="2293" max="2293" width="9.140625" style="115"/>
    <col min="2294" max="2294" width="10.140625" style="115" bestFit="1" customWidth="1"/>
    <col min="2295" max="2299" width="4" style="115" bestFit="1" customWidth="1"/>
    <col min="2300" max="2544" width="9.140625" style="115"/>
    <col min="2545" max="2545" width="4.5703125" style="115" customWidth="1"/>
    <col min="2546" max="2546" width="50.85546875" style="115" customWidth="1"/>
    <col min="2547" max="2547" width="7.28515625" style="115" customWidth="1"/>
    <col min="2548" max="2548" width="9.7109375" style="115" bestFit="1" customWidth="1"/>
    <col min="2549" max="2549" width="9.140625" style="115"/>
    <col min="2550" max="2550" width="10.140625" style="115" bestFit="1" customWidth="1"/>
    <col min="2551" max="2555" width="4" style="115" bestFit="1" customWidth="1"/>
    <col min="2556" max="2800" width="9.140625" style="115"/>
    <col min="2801" max="2801" width="4.5703125" style="115" customWidth="1"/>
    <col min="2802" max="2802" width="50.85546875" style="115" customWidth="1"/>
    <col min="2803" max="2803" width="7.28515625" style="115" customWidth="1"/>
    <col min="2804" max="2804" width="9.7109375" style="115" bestFit="1" customWidth="1"/>
    <col min="2805" max="2805" width="9.140625" style="115"/>
    <col min="2806" max="2806" width="10.140625" style="115" bestFit="1" customWidth="1"/>
    <col min="2807" max="2811" width="4" style="115" bestFit="1" customWidth="1"/>
    <col min="2812" max="3056" width="9.140625" style="115"/>
    <col min="3057" max="3057" width="4.5703125" style="115" customWidth="1"/>
    <col min="3058" max="3058" width="50.85546875" style="115" customWidth="1"/>
    <col min="3059" max="3059" width="7.28515625" style="115" customWidth="1"/>
    <col min="3060" max="3060" width="9.7109375" style="115" bestFit="1" customWidth="1"/>
    <col min="3061" max="3061" width="9.140625" style="115"/>
    <col min="3062" max="3062" width="10.140625" style="115" bestFit="1" customWidth="1"/>
    <col min="3063" max="3067" width="4" style="115" bestFit="1" customWidth="1"/>
    <col min="3068" max="3312" width="9.140625" style="115"/>
    <col min="3313" max="3313" width="4.5703125" style="115" customWidth="1"/>
    <col min="3314" max="3314" width="50.85546875" style="115" customWidth="1"/>
    <col min="3315" max="3315" width="7.28515625" style="115" customWidth="1"/>
    <col min="3316" max="3316" width="9.7109375" style="115" bestFit="1" customWidth="1"/>
    <col min="3317" max="3317" width="9.140625" style="115"/>
    <col min="3318" max="3318" width="10.140625" style="115" bestFit="1" customWidth="1"/>
    <col min="3319" max="3323" width="4" style="115" bestFit="1" customWidth="1"/>
    <col min="3324" max="3568" width="9.140625" style="115"/>
    <col min="3569" max="3569" width="4.5703125" style="115" customWidth="1"/>
    <col min="3570" max="3570" width="50.85546875" style="115" customWidth="1"/>
    <col min="3571" max="3571" width="7.28515625" style="115" customWidth="1"/>
    <col min="3572" max="3572" width="9.7109375" style="115" bestFit="1" customWidth="1"/>
    <col min="3573" max="3573" width="9.140625" style="115"/>
    <col min="3574" max="3574" width="10.140625" style="115" bestFit="1" customWidth="1"/>
    <col min="3575" max="3579" width="4" style="115" bestFit="1" customWidth="1"/>
    <col min="3580" max="3824" width="9.140625" style="115"/>
    <col min="3825" max="3825" width="4.5703125" style="115" customWidth="1"/>
    <col min="3826" max="3826" width="50.85546875" style="115" customWidth="1"/>
    <col min="3827" max="3827" width="7.28515625" style="115" customWidth="1"/>
    <col min="3828" max="3828" width="9.7109375" style="115" bestFit="1" customWidth="1"/>
    <col min="3829" max="3829" width="9.140625" style="115"/>
    <col min="3830" max="3830" width="10.140625" style="115" bestFit="1" customWidth="1"/>
    <col min="3831" max="3835" width="4" style="115" bestFit="1" customWidth="1"/>
    <col min="3836" max="4080" width="9.140625" style="115"/>
    <col min="4081" max="4081" width="4.5703125" style="115" customWidth="1"/>
    <col min="4082" max="4082" width="50.85546875" style="115" customWidth="1"/>
    <col min="4083" max="4083" width="7.28515625" style="115" customWidth="1"/>
    <col min="4084" max="4084" width="9.7109375" style="115" bestFit="1" customWidth="1"/>
    <col min="4085" max="4085" width="9.140625" style="115"/>
    <col min="4086" max="4086" width="10.140625" style="115" bestFit="1" customWidth="1"/>
    <col min="4087" max="4091" width="4" style="115" bestFit="1" customWidth="1"/>
    <col min="4092" max="4336" width="9.140625" style="115"/>
    <col min="4337" max="4337" width="4.5703125" style="115" customWidth="1"/>
    <col min="4338" max="4338" width="50.85546875" style="115" customWidth="1"/>
    <col min="4339" max="4339" width="7.28515625" style="115" customWidth="1"/>
    <col min="4340" max="4340" width="9.7109375" style="115" bestFit="1" customWidth="1"/>
    <col min="4341" max="4341" width="9.140625" style="115"/>
    <col min="4342" max="4342" width="10.140625" style="115" bestFit="1" customWidth="1"/>
    <col min="4343" max="4347" width="4" style="115" bestFit="1" customWidth="1"/>
    <col min="4348" max="4592" width="9.140625" style="115"/>
    <col min="4593" max="4593" width="4.5703125" style="115" customWidth="1"/>
    <col min="4594" max="4594" width="50.85546875" style="115" customWidth="1"/>
    <col min="4595" max="4595" width="7.28515625" style="115" customWidth="1"/>
    <col min="4596" max="4596" width="9.7109375" style="115" bestFit="1" customWidth="1"/>
    <col min="4597" max="4597" width="9.140625" style="115"/>
    <col min="4598" max="4598" width="10.140625" style="115" bestFit="1" customWidth="1"/>
    <col min="4599" max="4603" width="4" style="115" bestFit="1" customWidth="1"/>
    <col min="4604" max="4848" width="9.140625" style="115"/>
    <col min="4849" max="4849" width="4.5703125" style="115" customWidth="1"/>
    <col min="4850" max="4850" width="50.85546875" style="115" customWidth="1"/>
    <col min="4851" max="4851" width="7.28515625" style="115" customWidth="1"/>
    <col min="4852" max="4852" width="9.7109375" style="115" bestFit="1" customWidth="1"/>
    <col min="4853" max="4853" width="9.140625" style="115"/>
    <col min="4854" max="4854" width="10.140625" style="115" bestFit="1" customWidth="1"/>
    <col min="4855" max="4859" width="4" style="115" bestFit="1" customWidth="1"/>
    <col min="4860" max="5104" width="9.140625" style="115"/>
    <col min="5105" max="5105" width="4.5703125" style="115" customWidth="1"/>
    <col min="5106" max="5106" width="50.85546875" style="115" customWidth="1"/>
    <col min="5107" max="5107" width="7.28515625" style="115" customWidth="1"/>
    <col min="5108" max="5108" width="9.7109375" style="115" bestFit="1" customWidth="1"/>
    <col min="5109" max="5109" width="9.140625" style="115"/>
    <col min="5110" max="5110" width="10.140625" style="115" bestFit="1" customWidth="1"/>
    <col min="5111" max="5115" width="4" style="115" bestFit="1" customWidth="1"/>
    <col min="5116" max="5360" width="9.140625" style="115"/>
    <col min="5361" max="5361" width="4.5703125" style="115" customWidth="1"/>
    <col min="5362" max="5362" width="50.85546875" style="115" customWidth="1"/>
    <col min="5363" max="5363" width="7.28515625" style="115" customWidth="1"/>
    <col min="5364" max="5364" width="9.7109375" style="115" bestFit="1" customWidth="1"/>
    <col min="5365" max="5365" width="9.140625" style="115"/>
    <col min="5366" max="5366" width="10.140625" style="115" bestFit="1" customWidth="1"/>
    <col min="5367" max="5371" width="4" style="115" bestFit="1" customWidth="1"/>
    <col min="5372" max="5616" width="9.140625" style="115"/>
    <col min="5617" max="5617" width="4.5703125" style="115" customWidth="1"/>
    <col min="5618" max="5618" width="50.85546875" style="115" customWidth="1"/>
    <col min="5619" max="5619" width="7.28515625" style="115" customWidth="1"/>
    <col min="5620" max="5620" width="9.7109375" style="115" bestFit="1" customWidth="1"/>
    <col min="5621" max="5621" width="9.140625" style="115"/>
    <col min="5622" max="5622" width="10.140625" style="115" bestFit="1" customWidth="1"/>
    <col min="5623" max="5627" width="4" style="115" bestFit="1" customWidth="1"/>
    <col min="5628" max="5872" width="9.140625" style="115"/>
    <col min="5873" max="5873" width="4.5703125" style="115" customWidth="1"/>
    <col min="5874" max="5874" width="50.85546875" style="115" customWidth="1"/>
    <col min="5875" max="5875" width="7.28515625" style="115" customWidth="1"/>
    <col min="5876" max="5876" width="9.7109375" style="115" bestFit="1" customWidth="1"/>
    <col min="5877" max="5877" width="9.140625" style="115"/>
    <col min="5878" max="5878" width="10.140625" style="115" bestFit="1" customWidth="1"/>
    <col min="5879" max="5883" width="4" style="115" bestFit="1" customWidth="1"/>
    <col min="5884" max="6128" width="9.140625" style="115"/>
    <col min="6129" max="6129" width="4.5703125" style="115" customWidth="1"/>
    <col min="6130" max="6130" width="50.85546875" style="115" customWidth="1"/>
    <col min="6131" max="6131" width="7.28515625" style="115" customWidth="1"/>
    <col min="6132" max="6132" width="9.7109375" style="115" bestFit="1" customWidth="1"/>
    <col min="6133" max="6133" width="9.140625" style="115"/>
    <col min="6134" max="6134" width="10.140625" style="115" bestFit="1" customWidth="1"/>
    <col min="6135" max="6139" width="4" style="115" bestFit="1" customWidth="1"/>
    <col min="6140" max="6384" width="9.140625" style="115"/>
    <col min="6385" max="6385" width="4.5703125" style="115" customWidth="1"/>
    <col min="6386" max="6386" width="50.85546875" style="115" customWidth="1"/>
    <col min="6387" max="6387" width="7.28515625" style="115" customWidth="1"/>
    <col min="6388" max="6388" width="9.7109375" style="115" bestFit="1" customWidth="1"/>
    <col min="6389" max="6389" width="9.140625" style="115"/>
    <col min="6390" max="6390" width="10.140625" style="115" bestFit="1" customWidth="1"/>
    <col min="6391" max="6395" width="4" style="115" bestFit="1" customWidth="1"/>
    <col min="6396" max="6640" width="9.140625" style="115"/>
    <col min="6641" max="6641" width="4.5703125" style="115" customWidth="1"/>
    <col min="6642" max="6642" width="50.85546875" style="115" customWidth="1"/>
    <col min="6643" max="6643" width="7.28515625" style="115" customWidth="1"/>
    <col min="6644" max="6644" width="9.7109375" style="115" bestFit="1" customWidth="1"/>
    <col min="6645" max="6645" width="9.140625" style="115"/>
    <col min="6646" max="6646" width="10.140625" style="115" bestFit="1" customWidth="1"/>
    <col min="6647" max="6651" width="4" style="115" bestFit="1" customWidth="1"/>
    <col min="6652" max="6896" width="9.140625" style="115"/>
    <col min="6897" max="6897" width="4.5703125" style="115" customWidth="1"/>
    <col min="6898" max="6898" width="50.85546875" style="115" customWidth="1"/>
    <col min="6899" max="6899" width="7.28515625" style="115" customWidth="1"/>
    <col min="6900" max="6900" width="9.7109375" style="115" bestFit="1" customWidth="1"/>
    <col min="6901" max="6901" width="9.140625" style="115"/>
    <col min="6902" max="6902" width="10.140625" style="115" bestFit="1" customWidth="1"/>
    <col min="6903" max="6907" width="4" style="115" bestFit="1" customWidth="1"/>
    <col min="6908" max="7152" width="9.140625" style="115"/>
    <col min="7153" max="7153" width="4.5703125" style="115" customWidth="1"/>
    <col min="7154" max="7154" width="50.85546875" style="115" customWidth="1"/>
    <col min="7155" max="7155" width="7.28515625" style="115" customWidth="1"/>
    <col min="7156" max="7156" width="9.7109375" style="115" bestFit="1" customWidth="1"/>
    <col min="7157" max="7157" width="9.140625" style="115"/>
    <col min="7158" max="7158" width="10.140625" style="115" bestFit="1" customWidth="1"/>
    <col min="7159" max="7163" width="4" style="115" bestFit="1" customWidth="1"/>
    <col min="7164" max="7408" width="9.140625" style="115"/>
    <col min="7409" max="7409" width="4.5703125" style="115" customWidth="1"/>
    <col min="7410" max="7410" width="50.85546875" style="115" customWidth="1"/>
    <col min="7411" max="7411" width="7.28515625" style="115" customWidth="1"/>
    <col min="7412" max="7412" width="9.7109375" style="115" bestFit="1" customWidth="1"/>
    <col min="7413" max="7413" width="9.140625" style="115"/>
    <col min="7414" max="7414" width="10.140625" style="115" bestFit="1" customWidth="1"/>
    <col min="7415" max="7419" width="4" style="115" bestFit="1" customWidth="1"/>
    <col min="7420" max="7664" width="9.140625" style="115"/>
    <col min="7665" max="7665" width="4.5703125" style="115" customWidth="1"/>
    <col min="7666" max="7666" width="50.85546875" style="115" customWidth="1"/>
    <col min="7667" max="7667" width="7.28515625" style="115" customWidth="1"/>
    <col min="7668" max="7668" width="9.7109375" style="115" bestFit="1" customWidth="1"/>
    <col min="7669" max="7669" width="9.140625" style="115"/>
    <col min="7670" max="7670" width="10.140625" style="115" bestFit="1" customWidth="1"/>
    <col min="7671" max="7675" width="4" style="115" bestFit="1" customWidth="1"/>
    <col min="7676" max="7920" width="9.140625" style="115"/>
    <col min="7921" max="7921" width="4.5703125" style="115" customWidth="1"/>
    <col min="7922" max="7922" width="50.85546875" style="115" customWidth="1"/>
    <col min="7923" max="7923" width="7.28515625" style="115" customWidth="1"/>
    <col min="7924" max="7924" width="9.7109375" style="115" bestFit="1" customWidth="1"/>
    <col min="7925" max="7925" width="9.140625" style="115"/>
    <col min="7926" max="7926" width="10.140625" style="115" bestFit="1" customWidth="1"/>
    <col min="7927" max="7931" width="4" style="115" bestFit="1" customWidth="1"/>
    <col min="7932" max="8176" width="9.140625" style="115"/>
    <col min="8177" max="8177" width="4.5703125" style="115" customWidth="1"/>
    <col min="8178" max="8178" width="50.85546875" style="115" customWidth="1"/>
    <col min="8179" max="8179" width="7.28515625" style="115" customWidth="1"/>
    <col min="8180" max="8180" width="9.7109375" style="115" bestFit="1" customWidth="1"/>
    <col min="8181" max="8181" width="9.140625" style="115"/>
    <col min="8182" max="8182" width="10.140625" style="115" bestFit="1" customWidth="1"/>
    <col min="8183" max="8187" width="4" style="115" bestFit="1" customWidth="1"/>
    <col min="8188" max="8432" width="9.140625" style="115"/>
    <col min="8433" max="8433" width="4.5703125" style="115" customWidth="1"/>
    <col min="8434" max="8434" width="50.85546875" style="115" customWidth="1"/>
    <col min="8435" max="8435" width="7.28515625" style="115" customWidth="1"/>
    <col min="8436" max="8436" width="9.7109375" style="115" bestFit="1" customWidth="1"/>
    <col min="8437" max="8437" width="9.140625" style="115"/>
    <col min="8438" max="8438" width="10.140625" style="115" bestFit="1" customWidth="1"/>
    <col min="8439" max="8443" width="4" style="115" bestFit="1" customWidth="1"/>
    <col min="8444" max="8688" width="9.140625" style="115"/>
    <col min="8689" max="8689" width="4.5703125" style="115" customWidth="1"/>
    <col min="8690" max="8690" width="50.85546875" style="115" customWidth="1"/>
    <col min="8691" max="8691" width="7.28515625" style="115" customWidth="1"/>
    <col min="8692" max="8692" width="9.7109375" style="115" bestFit="1" customWidth="1"/>
    <col min="8693" max="8693" width="9.140625" style="115"/>
    <col min="8694" max="8694" width="10.140625" style="115" bestFit="1" customWidth="1"/>
    <col min="8695" max="8699" width="4" style="115" bestFit="1" customWidth="1"/>
    <col min="8700" max="8944" width="9.140625" style="115"/>
    <col min="8945" max="8945" width="4.5703125" style="115" customWidth="1"/>
    <col min="8946" max="8946" width="50.85546875" style="115" customWidth="1"/>
    <col min="8947" max="8947" width="7.28515625" style="115" customWidth="1"/>
    <col min="8948" max="8948" width="9.7109375" style="115" bestFit="1" customWidth="1"/>
    <col min="8949" max="8949" width="9.140625" style="115"/>
    <col min="8950" max="8950" width="10.140625" style="115" bestFit="1" customWidth="1"/>
    <col min="8951" max="8955" width="4" style="115" bestFit="1" customWidth="1"/>
    <col min="8956" max="9200" width="9.140625" style="115"/>
    <col min="9201" max="9201" width="4.5703125" style="115" customWidth="1"/>
    <col min="9202" max="9202" width="50.85546875" style="115" customWidth="1"/>
    <col min="9203" max="9203" width="7.28515625" style="115" customWidth="1"/>
    <col min="9204" max="9204" width="9.7109375" style="115" bestFit="1" customWidth="1"/>
    <col min="9205" max="9205" width="9.140625" style="115"/>
    <col min="9206" max="9206" width="10.140625" style="115" bestFit="1" customWidth="1"/>
    <col min="9207" max="9211" width="4" style="115" bestFit="1" customWidth="1"/>
    <col min="9212" max="9456" width="9.140625" style="115"/>
    <col min="9457" max="9457" width="4.5703125" style="115" customWidth="1"/>
    <col min="9458" max="9458" width="50.85546875" style="115" customWidth="1"/>
    <col min="9459" max="9459" width="7.28515625" style="115" customWidth="1"/>
    <col min="9460" max="9460" width="9.7109375" style="115" bestFit="1" customWidth="1"/>
    <col min="9461" max="9461" width="9.140625" style="115"/>
    <col min="9462" max="9462" width="10.140625" style="115" bestFit="1" customWidth="1"/>
    <col min="9463" max="9467" width="4" style="115" bestFit="1" customWidth="1"/>
    <col min="9468" max="9712" width="9.140625" style="115"/>
    <col min="9713" max="9713" width="4.5703125" style="115" customWidth="1"/>
    <col min="9714" max="9714" width="50.85546875" style="115" customWidth="1"/>
    <col min="9715" max="9715" width="7.28515625" style="115" customWidth="1"/>
    <col min="9716" max="9716" width="9.7109375" style="115" bestFit="1" customWidth="1"/>
    <col min="9717" max="9717" width="9.140625" style="115"/>
    <col min="9718" max="9718" width="10.140625" style="115" bestFit="1" customWidth="1"/>
    <col min="9719" max="9723" width="4" style="115" bestFit="1" customWidth="1"/>
    <col min="9724" max="9968" width="9.140625" style="115"/>
    <col min="9969" max="9969" width="4.5703125" style="115" customWidth="1"/>
    <col min="9970" max="9970" width="50.85546875" style="115" customWidth="1"/>
    <col min="9971" max="9971" width="7.28515625" style="115" customWidth="1"/>
    <col min="9972" max="9972" width="9.7109375" style="115" bestFit="1" customWidth="1"/>
    <col min="9973" max="9973" width="9.140625" style="115"/>
    <col min="9974" max="9974" width="10.140625" style="115" bestFit="1" customWidth="1"/>
    <col min="9975" max="9979" width="4" style="115" bestFit="1" customWidth="1"/>
    <col min="9980" max="10224" width="9.140625" style="115"/>
    <col min="10225" max="10225" width="4.5703125" style="115" customWidth="1"/>
    <col min="10226" max="10226" width="50.85546875" style="115" customWidth="1"/>
    <col min="10227" max="10227" width="7.28515625" style="115" customWidth="1"/>
    <col min="10228" max="10228" width="9.7109375" style="115" bestFit="1" customWidth="1"/>
    <col min="10229" max="10229" width="9.140625" style="115"/>
    <col min="10230" max="10230" width="10.140625" style="115" bestFit="1" customWidth="1"/>
    <col min="10231" max="10235" width="4" style="115" bestFit="1" customWidth="1"/>
    <col min="10236" max="10480" width="9.140625" style="115"/>
    <col min="10481" max="10481" width="4.5703125" style="115" customWidth="1"/>
    <col min="10482" max="10482" width="50.85546875" style="115" customWidth="1"/>
    <col min="10483" max="10483" width="7.28515625" style="115" customWidth="1"/>
    <col min="10484" max="10484" width="9.7109375" style="115" bestFit="1" customWidth="1"/>
    <col min="10485" max="10485" width="9.140625" style="115"/>
    <col min="10486" max="10486" width="10.140625" style="115" bestFit="1" customWidth="1"/>
    <col min="10487" max="10491" width="4" style="115" bestFit="1" customWidth="1"/>
    <col min="10492" max="10736" width="9.140625" style="115"/>
    <col min="10737" max="10737" width="4.5703125" style="115" customWidth="1"/>
    <col min="10738" max="10738" width="50.85546875" style="115" customWidth="1"/>
    <col min="10739" max="10739" width="7.28515625" style="115" customWidth="1"/>
    <col min="10740" max="10740" width="9.7109375" style="115" bestFit="1" customWidth="1"/>
    <col min="10741" max="10741" width="9.140625" style="115"/>
    <col min="10742" max="10742" width="10.140625" style="115" bestFit="1" customWidth="1"/>
    <col min="10743" max="10747" width="4" style="115" bestFit="1" customWidth="1"/>
    <col min="10748" max="10992" width="9.140625" style="115"/>
    <col min="10993" max="10993" width="4.5703125" style="115" customWidth="1"/>
    <col min="10994" max="10994" width="50.85546875" style="115" customWidth="1"/>
    <col min="10995" max="10995" width="7.28515625" style="115" customWidth="1"/>
    <col min="10996" max="10996" width="9.7109375" style="115" bestFit="1" customWidth="1"/>
    <col min="10997" max="10997" width="9.140625" style="115"/>
    <col min="10998" max="10998" width="10.140625" style="115" bestFit="1" customWidth="1"/>
    <col min="10999" max="11003" width="4" style="115" bestFit="1" customWidth="1"/>
    <col min="11004" max="11248" width="9.140625" style="115"/>
    <col min="11249" max="11249" width="4.5703125" style="115" customWidth="1"/>
    <col min="11250" max="11250" width="50.85546875" style="115" customWidth="1"/>
    <col min="11251" max="11251" width="7.28515625" style="115" customWidth="1"/>
    <col min="11252" max="11252" width="9.7109375" style="115" bestFit="1" customWidth="1"/>
    <col min="11253" max="11253" width="9.140625" style="115"/>
    <col min="11254" max="11254" width="10.140625" style="115" bestFit="1" customWidth="1"/>
    <col min="11255" max="11259" width="4" style="115" bestFit="1" customWidth="1"/>
    <col min="11260" max="11504" width="9.140625" style="115"/>
    <col min="11505" max="11505" width="4.5703125" style="115" customWidth="1"/>
    <col min="11506" max="11506" width="50.85546875" style="115" customWidth="1"/>
    <col min="11507" max="11507" width="7.28515625" style="115" customWidth="1"/>
    <col min="11508" max="11508" width="9.7109375" style="115" bestFit="1" customWidth="1"/>
    <col min="11509" max="11509" width="9.140625" style="115"/>
    <col min="11510" max="11510" width="10.140625" style="115" bestFit="1" customWidth="1"/>
    <col min="11511" max="11515" width="4" style="115" bestFit="1" customWidth="1"/>
    <col min="11516" max="11760" width="9.140625" style="115"/>
    <col min="11761" max="11761" width="4.5703125" style="115" customWidth="1"/>
    <col min="11762" max="11762" width="50.85546875" style="115" customWidth="1"/>
    <col min="11763" max="11763" width="7.28515625" style="115" customWidth="1"/>
    <col min="11764" max="11764" width="9.7109375" style="115" bestFit="1" customWidth="1"/>
    <col min="11765" max="11765" width="9.140625" style="115"/>
    <col min="11766" max="11766" width="10.140625" style="115" bestFit="1" customWidth="1"/>
    <col min="11767" max="11771" width="4" style="115" bestFit="1" customWidth="1"/>
    <col min="11772" max="12016" width="9.140625" style="115"/>
    <col min="12017" max="12017" width="4.5703125" style="115" customWidth="1"/>
    <col min="12018" max="12018" width="50.85546875" style="115" customWidth="1"/>
    <col min="12019" max="12019" width="7.28515625" style="115" customWidth="1"/>
    <col min="12020" max="12020" width="9.7109375" style="115" bestFit="1" customWidth="1"/>
    <col min="12021" max="12021" width="9.140625" style="115"/>
    <col min="12022" max="12022" width="10.140625" style="115" bestFit="1" customWidth="1"/>
    <col min="12023" max="12027" width="4" style="115" bestFit="1" customWidth="1"/>
    <col min="12028" max="12272" width="9.140625" style="115"/>
    <col min="12273" max="12273" width="4.5703125" style="115" customWidth="1"/>
    <col min="12274" max="12274" width="50.85546875" style="115" customWidth="1"/>
    <col min="12275" max="12275" width="7.28515625" style="115" customWidth="1"/>
    <col min="12276" max="12276" width="9.7109375" style="115" bestFit="1" customWidth="1"/>
    <col min="12277" max="12277" width="9.140625" style="115"/>
    <col min="12278" max="12278" width="10.140625" style="115" bestFit="1" customWidth="1"/>
    <col min="12279" max="12283" width="4" style="115" bestFit="1" customWidth="1"/>
    <col min="12284" max="12528" width="9.140625" style="115"/>
    <col min="12529" max="12529" width="4.5703125" style="115" customWidth="1"/>
    <col min="12530" max="12530" width="50.85546875" style="115" customWidth="1"/>
    <col min="12531" max="12531" width="7.28515625" style="115" customWidth="1"/>
    <col min="12532" max="12532" width="9.7109375" style="115" bestFit="1" customWidth="1"/>
    <col min="12533" max="12533" width="9.140625" style="115"/>
    <col min="12534" max="12534" width="10.140625" style="115" bestFit="1" customWidth="1"/>
    <col min="12535" max="12539" width="4" style="115" bestFit="1" customWidth="1"/>
    <col min="12540" max="12784" width="9.140625" style="115"/>
    <col min="12785" max="12785" width="4.5703125" style="115" customWidth="1"/>
    <col min="12786" max="12786" width="50.85546875" style="115" customWidth="1"/>
    <col min="12787" max="12787" width="7.28515625" style="115" customWidth="1"/>
    <col min="12788" max="12788" width="9.7109375" style="115" bestFit="1" customWidth="1"/>
    <col min="12789" max="12789" width="9.140625" style="115"/>
    <col min="12790" max="12790" width="10.140625" style="115" bestFit="1" customWidth="1"/>
    <col min="12791" max="12795" width="4" style="115" bestFit="1" customWidth="1"/>
    <col min="12796" max="13040" width="9.140625" style="115"/>
    <col min="13041" max="13041" width="4.5703125" style="115" customWidth="1"/>
    <col min="13042" max="13042" width="50.85546875" style="115" customWidth="1"/>
    <col min="13043" max="13043" width="7.28515625" style="115" customWidth="1"/>
    <col min="13044" max="13044" width="9.7109375" style="115" bestFit="1" customWidth="1"/>
    <col min="13045" max="13045" width="9.140625" style="115"/>
    <col min="13046" max="13046" width="10.140625" style="115" bestFit="1" customWidth="1"/>
    <col min="13047" max="13051" width="4" style="115" bestFit="1" customWidth="1"/>
    <col min="13052" max="13296" width="9.140625" style="115"/>
    <col min="13297" max="13297" width="4.5703125" style="115" customWidth="1"/>
    <col min="13298" max="13298" width="50.85546875" style="115" customWidth="1"/>
    <col min="13299" max="13299" width="7.28515625" style="115" customWidth="1"/>
    <col min="13300" max="13300" width="9.7109375" style="115" bestFit="1" customWidth="1"/>
    <col min="13301" max="13301" width="9.140625" style="115"/>
    <col min="13302" max="13302" width="10.140625" style="115" bestFit="1" customWidth="1"/>
    <col min="13303" max="13307" width="4" style="115" bestFit="1" customWidth="1"/>
    <col min="13308" max="13552" width="9.140625" style="115"/>
    <col min="13553" max="13553" width="4.5703125" style="115" customWidth="1"/>
    <col min="13554" max="13554" width="50.85546875" style="115" customWidth="1"/>
    <col min="13555" max="13555" width="7.28515625" style="115" customWidth="1"/>
    <col min="13556" max="13556" width="9.7109375" style="115" bestFit="1" customWidth="1"/>
    <col min="13557" max="13557" width="9.140625" style="115"/>
    <col min="13558" max="13558" width="10.140625" style="115" bestFit="1" customWidth="1"/>
    <col min="13559" max="13563" width="4" style="115" bestFit="1" customWidth="1"/>
    <col min="13564" max="13808" width="9.140625" style="115"/>
    <col min="13809" max="13809" width="4.5703125" style="115" customWidth="1"/>
    <col min="13810" max="13810" width="50.85546875" style="115" customWidth="1"/>
    <col min="13811" max="13811" width="7.28515625" style="115" customWidth="1"/>
    <col min="13812" max="13812" width="9.7109375" style="115" bestFit="1" customWidth="1"/>
    <col min="13813" max="13813" width="9.140625" style="115"/>
    <col min="13814" max="13814" width="10.140625" style="115" bestFit="1" customWidth="1"/>
    <col min="13815" max="13819" width="4" style="115" bestFit="1" customWidth="1"/>
    <col min="13820" max="14064" width="9.140625" style="115"/>
    <col min="14065" max="14065" width="4.5703125" style="115" customWidth="1"/>
    <col min="14066" max="14066" width="50.85546875" style="115" customWidth="1"/>
    <col min="14067" max="14067" width="7.28515625" style="115" customWidth="1"/>
    <col min="14068" max="14068" width="9.7109375" style="115" bestFit="1" customWidth="1"/>
    <col min="14069" max="14069" width="9.140625" style="115"/>
    <col min="14070" max="14070" width="10.140625" style="115" bestFit="1" customWidth="1"/>
    <col min="14071" max="14075" width="4" style="115" bestFit="1" customWidth="1"/>
    <col min="14076" max="14320" width="9.140625" style="115"/>
    <col min="14321" max="14321" width="4.5703125" style="115" customWidth="1"/>
    <col min="14322" max="14322" width="50.85546875" style="115" customWidth="1"/>
    <col min="14323" max="14323" width="7.28515625" style="115" customWidth="1"/>
    <col min="14324" max="14324" width="9.7109375" style="115" bestFit="1" customWidth="1"/>
    <col min="14325" max="14325" width="9.140625" style="115"/>
    <col min="14326" max="14326" width="10.140625" style="115" bestFit="1" customWidth="1"/>
    <col min="14327" max="14331" width="4" style="115" bestFit="1" customWidth="1"/>
    <col min="14332" max="14576" width="9.140625" style="115"/>
    <col min="14577" max="14577" width="4.5703125" style="115" customWidth="1"/>
    <col min="14578" max="14578" width="50.85546875" style="115" customWidth="1"/>
    <col min="14579" max="14579" width="7.28515625" style="115" customWidth="1"/>
    <col min="14580" max="14580" width="9.7109375" style="115" bestFit="1" customWidth="1"/>
    <col min="14581" max="14581" width="9.140625" style="115"/>
    <col min="14582" max="14582" width="10.140625" style="115" bestFit="1" customWidth="1"/>
    <col min="14583" max="14587" width="4" style="115" bestFit="1" customWidth="1"/>
    <col min="14588" max="14832" width="9.140625" style="115"/>
    <col min="14833" max="14833" width="4.5703125" style="115" customWidth="1"/>
    <col min="14834" max="14834" width="50.85546875" style="115" customWidth="1"/>
    <col min="14835" max="14835" width="7.28515625" style="115" customWidth="1"/>
    <col min="14836" max="14836" width="9.7109375" style="115" bestFit="1" customWidth="1"/>
    <col min="14837" max="14837" width="9.140625" style="115"/>
    <col min="14838" max="14838" width="10.140625" style="115" bestFit="1" customWidth="1"/>
    <col min="14839" max="14843" width="4" style="115" bestFit="1" customWidth="1"/>
    <col min="14844" max="15088" width="9.140625" style="115"/>
    <col min="15089" max="15089" width="4.5703125" style="115" customWidth="1"/>
    <col min="15090" max="15090" width="50.85546875" style="115" customWidth="1"/>
    <col min="15091" max="15091" width="7.28515625" style="115" customWidth="1"/>
    <col min="15092" max="15092" width="9.7109375" style="115" bestFit="1" customWidth="1"/>
    <col min="15093" max="15093" width="9.140625" style="115"/>
    <col min="15094" max="15094" width="10.140625" style="115" bestFit="1" customWidth="1"/>
    <col min="15095" max="15099" width="4" style="115" bestFit="1" customWidth="1"/>
    <col min="15100" max="15344" width="9.140625" style="115"/>
    <col min="15345" max="15345" width="4.5703125" style="115" customWidth="1"/>
    <col min="15346" max="15346" width="50.85546875" style="115" customWidth="1"/>
    <col min="15347" max="15347" width="7.28515625" style="115" customWidth="1"/>
    <col min="15348" max="15348" width="9.7109375" style="115" bestFit="1" customWidth="1"/>
    <col min="15349" max="15349" width="9.140625" style="115"/>
    <col min="15350" max="15350" width="10.140625" style="115" bestFit="1" customWidth="1"/>
    <col min="15351" max="15355" width="4" style="115" bestFit="1" customWidth="1"/>
    <col min="15356" max="15600" width="9.140625" style="115"/>
    <col min="15601" max="15601" width="4.5703125" style="115" customWidth="1"/>
    <col min="15602" max="15602" width="50.85546875" style="115" customWidth="1"/>
    <col min="15603" max="15603" width="7.28515625" style="115" customWidth="1"/>
    <col min="15604" max="15604" width="9.7109375" style="115" bestFit="1" customWidth="1"/>
    <col min="15605" max="15605" width="9.140625" style="115"/>
    <col min="15606" max="15606" width="10.140625" style="115" bestFit="1" customWidth="1"/>
    <col min="15607" max="15611" width="4" style="115" bestFit="1" customWidth="1"/>
    <col min="15612" max="15856" width="9.140625" style="115"/>
    <col min="15857" max="15857" width="4.5703125" style="115" customWidth="1"/>
    <col min="15858" max="15858" width="50.85546875" style="115" customWidth="1"/>
    <col min="15859" max="15859" width="7.28515625" style="115" customWidth="1"/>
    <col min="15860" max="15860" width="9.7109375" style="115" bestFit="1" customWidth="1"/>
    <col min="15861" max="15861" width="9.140625" style="115"/>
    <col min="15862" max="15862" width="10.140625" style="115" bestFit="1" customWidth="1"/>
    <col min="15863" max="15867" width="4" style="115" bestFit="1" customWidth="1"/>
    <col min="15868" max="16112" width="9.140625" style="115"/>
    <col min="16113" max="16113" width="4.5703125" style="115" customWidth="1"/>
    <col min="16114" max="16114" width="50.85546875" style="115" customWidth="1"/>
    <col min="16115" max="16115" width="7.28515625" style="115" customWidth="1"/>
    <col min="16116" max="16116" width="9.7109375" style="115" bestFit="1" customWidth="1"/>
    <col min="16117" max="16117" width="9.140625" style="115"/>
    <col min="16118" max="16118" width="10.140625" style="115" bestFit="1" customWidth="1"/>
    <col min="16119" max="16123" width="4" style="115" bestFit="1" customWidth="1"/>
    <col min="16124" max="16384" width="9.140625" style="115"/>
  </cols>
  <sheetData>
    <row r="1" spans="1:7" ht="24" x14ac:dyDescent="0.2">
      <c r="A1" s="111" t="s">
        <v>80</v>
      </c>
      <c r="B1" s="112" t="s">
        <v>81</v>
      </c>
      <c r="C1" s="112" t="s">
        <v>82</v>
      </c>
      <c r="D1" s="113" t="s">
        <v>83</v>
      </c>
      <c r="E1" s="114" t="s">
        <v>84</v>
      </c>
      <c r="F1" s="114" t="s">
        <v>85</v>
      </c>
    </row>
    <row r="2" spans="1:7" s="137" customFormat="1" x14ac:dyDescent="0.2">
      <c r="A2" s="140"/>
      <c r="B2" s="117" t="s">
        <v>109</v>
      </c>
      <c r="C2" s="132"/>
      <c r="D2" s="133"/>
      <c r="E2" s="123"/>
      <c r="F2" s="123"/>
    </row>
    <row r="3" spans="1:7" s="124" customFormat="1" ht="24" x14ac:dyDescent="0.2">
      <c r="A3" s="120"/>
      <c r="B3" s="121" t="s">
        <v>86</v>
      </c>
      <c r="C3" s="122"/>
      <c r="D3" s="122"/>
      <c r="E3" s="123"/>
      <c r="F3" s="123"/>
    </row>
    <row r="4" spans="1:7" s="124" customFormat="1" x14ac:dyDescent="0.2">
      <c r="A4" s="120"/>
      <c r="B4" s="125"/>
      <c r="C4" s="122"/>
      <c r="D4" s="122"/>
      <c r="E4" s="123"/>
      <c r="F4" s="123"/>
    </row>
    <row r="5" spans="1:7" s="124" customFormat="1" ht="48" x14ac:dyDescent="0.2">
      <c r="A5" s="120">
        <v>1</v>
      </c>
      <c r="B5" s="126" t="s">
        <v>87</v>
      </c>
      <c r="C5" s="122" t="s">
        <v>88</v>
      </c>
      <c r="D5" s="122">
        <f>65</f>
        <v>65</v>
      </c>
      <c r="E5" s="123"/>
      <c r="F5" s="123">
        <f t="shared" ref="F5:F14" si="0">E5*D5</f>
        <v>0</v>
      </c>
    </row>
    <row r="6" spans="1:7" s="124" customFormat="1" ht="48" x14ac:dyDescent="0.2">
      <c r="A6" s="120">
        <f>A5+1</f>
        <v>2</v>
      </c>
      <c r="B6" s="127" t="s">
        <v>89</v>
      </c>
      <c r="C6" s="122" t="s">
        <v>88</v>
      </c>
      <c r="D6" s="122">
        <f>12</f>
        <v>12</v>
      </c>
      <c r="E6" s="123"/>
      <c r="F6" s="123">
        <f t="shared" si="0"/>
        <v>0</v>
      </c>
    </row>
    <row r="7" spans="1:7" s="124" customFormat="1" ht="62.25" customHeight="1" x14ac:dyDescent="0.2">
      <c r="A7" s="120">
        <f>A6+1</f>
        <v>3</v>
      </c>
      <c r="B7" s="125" t="s">
        <v>90</v>
      </c>
      <c r="C7" s="122" t="s">
        <v>13</v>
      </c>
      <c r="D7" s="122">
        <f>4</f>
        <v>4</v>
      </c>
      <c r="E7" s="123"/>
      <c r="F7" s="123">
        <f t="shared" si="0"/>
        <v>0</v>
      </c>
    </row>
    <row r="8" spans="1:7" s="124" customFormat="1" ht="84" customHeight="1" x14ac:dyDescent="0.2">
      <c r="A8" s="120">
        <f t="shared" ref="A8:A14" si="1">A7+1</f>
        <v>4</v>
      </c>
      <c r="B8" s="127" t="s">
        <v>91</v>
      </c>
      <c r="C8" s="122" t="s">
        <v>13</v>
      </c>
      <c r="D8" s="122">
        <f>4</f>
        <v>4</v>
      </c>
      <c r="E8" s="123"/>
      <c r="F8" s="123">
        <f t="shared" si="0"/>
        <v>0</v>
      </c>
    </row>
    <row r="9" spans="1:7" s="124" customFormat="1" ht="36" x14ac:dyDescent="0.2">
      <c r="A9" s="120">
        <f t="shared" si="1"/>
        <v>5</v>
      </c>
      <c r="B9" s="125" t="s">
        <v>92</v>
      </c>
      <c r="C9" s="122" t="s">
        <v>88</v>
      </c>
      <c r="D9" s="122">
        <f>4*4</f>
        <v>16</v>
      </c>
      <c r="E9" s="123"/>
      <c r="F9" s="123">
        <f t="shared" si="0"/>
        <v>0</v>
      </c>
    </row>
    <row r="10" spans="1:7" s="124" customFormat="1" ht="36" x14ac:dyDescent="0.2">
      <c r="A10" s="120">
        <f t="shared" si="1"/>
        <v>6</v>
      </c>
      <c r="B10" s="125" t="s">
        <v>93</v>
      </c>
      <c r="C10" s="122" t="s">
        <v>88</v>
      </c>
      <c r="D10" s="122">
        <f>45</f>
        <v>45</v>
      </c>
      <c r="E10" s="123"/>
      <c r="F10" s="123">
        <f t="shared" si="0"/>
        <v>0</v>
      </c>
    </row>
    <row r="11" spans="1:7" s="124" customFormat="1" x14ac:dyDescent="0.2">
      <c r="A11" s="120">
        <f t="shared" si="1"/>
        <v>7</v>
      </c>
      <c r="B11" s="125" t="s">
        <v>94</v>
      </c>
      <c r="C11" s="122" t="s">
        <v>13</v>
      </c>
      <c r="D11" s="122">
        <f>4</f>
        <v>4</v>
      </c>
      <c r="E11" s="123"/>
      <c r="F11" s="123">
        <f t="shared" si="0"/>
        <v>0</v>
      </c>
    </row>
    <row r="12" spans="1:7" s="124" customFormat="1" x14ac:dyDescent="0.2">
      <c r="A12" s="120">
        <f t="shared" si="1"/>
        <v>8</v>
      </c>
      <c r="B12" s="129" t="s">
        <v>95</v>
      </c>
      <c r="C12" s="122" t="s">
        <v>13</v>
      </c>
      <c r="D12" s="122">
        <f>4</f>
        <v>4</v>
      </c>
      <c r="E12" s="123"/>
      <c r="F12" s="123">
        <f t="shared" si="0"/>
        <v>0</v>
      </c>
    </row>
    <row r="13" spans="1:7" s="124" customFormat="1" ht="24" x14ac:dyDescent="0.2">
      <c r="A13" s="120">
        <f t="shared" si="1"/>
        <v>9</v>
      </c>
      <c r="B13" s="128" t="s">
        <v>96</v>
      </c>
      <c r="C13" s="122" t="s">
        <v>13</v>
      </c>
      <c r="D13" s="122">
        <f>56</f>
        <v>56</v>
      </c>
      <c r="E13" s="123"/>
      <c r="F13" s="123">
        <f t="shared" si="0"/>
        <v>0</v>
      </c>
    </row>
    <row r="14" spans="1:7" s="124" customFormat="1" ht="24" x14ac:dyDescent="0.2">
      <c r="A14" s="120">
        <f t="shared" si="1"/>
        <v>10</v>
      </c>
      <c r="B14" s="128" t="s">
        <v>97</v>
      </c>
      <c r="C14" s="122" t="s">
        <v>13</v>
      </c>
      <c r="D14" s="122">
        <f>70</f>
        <v>70</v>
      </c>
      <c r="E14" s="123"/>
      <c r="F14" s="123">
        <f t="shared" si="0"/>
        <v>0</v>
      </c>
    </row>
    <row r="15" spans="1:7" s="124" customFormat="1" x14ac:dyDescent="0.2">
      <c r="A15" s="130"/>
      <c r="B15" s="131"/>
      <c r="C15" s="132"/>
      <c r="D15" s="133"/>
      <c r="E15" s="123"/>
      <c r="F15" s="123"/>
    </row>
    <row r="16" spans="1:7" s="124" customFormat="1" ht="24" x14ac:dyDescent="0.2">
      <c r="A16" s="120"/>
      <c r="B16" s="125" t="s">
        <v>98</v>
      </c>
      <c r="C16" s="120"/>
      <c r="D16" s="120"/>
      <c r="E16" s="123"/>
      <c r="F16" s="123"/>
      <c r="G16" s="134"/>
    </row>
    <row r="17" spans="1:7" s="124" customFormat="1" x14ac:dyDescent="0.2">
      <c r="A17" s="120">
        <f>A14+1</f>
        <v>11</v>
      </c>
      <c r="B17" s="135" t="s">
        <v>99</v>
      </c>
      <c r="C17" s="122" t="s">
        <v>100</v>
      </c>
      <c r="D17" s="122">
        <v>1</v>
      </c>
      <c r="E17" s="123"/>
      <c r="F17" s="123">
        <f>E17*D17</f>
        <v>0</v>
      </c>
      <c r="G17" s="134"/>
    </row>
    <row r="18" spans="1:7" ht="24" x14ac:dyDescent="0.2">
      <c r="A18" s="120">
        <f>A17+1</f>
        <v>12</v>
      </c>
      <c r="B18" s="135" t="s">
        <v>101</v>
      </c>
      <c r="C18" s="122" t="s">
        <v>100</v>
      </c>
      <c r="D18" s="122">
        <v>1</v>
      </c>
      <c r="F18" s="123">
        <f>E18*D18</f>
        <v>0</v>
      </c>
    </row>
    <row r="19" spans="1:7" s="137" customFormat="1" ht="59.25" customHeight="1" x14ac:dyDescent="0.2">
      <c r="A19" s="120">
        <f t="shared" ref="A19:A20" si="2">A18+1</f>
        <v>13</v>
      </c>
      <c r="B19" s="135" t="s">
        <v>102</v>
      </c>
      <c r="C19" s="122" t="s">
        <v>100</v>
      </c>
      <c r="D19" s="122">
        <v>1</v>
      </c>
      <c r="E19" s="123"/>
      <c r="F19" s="123">
        <f>E19*D19</f>
        <v>0</v>
      </c>
    </row>
    <row r="20" spans="1:7" s="137" customFormat="1" ht="36" x14ac:dyDescent="0.2">
      <c r="A20" s="120">
        <f t="shared" si="2"/>
        <v>14</v>
      </c>
      <c r="B20" s="125" t="s">
        <v>103</v>
      </c>
      <c r="C20" s="122" t="s">
        <v>100</v>
      </c>
      <c r="D20" s="122">
        <v>1</v>
      </c>
      <c r="E20" s="123"/>
      <c r="F20" s="123">
        <f>E20*D20</f>
        <v>0</v>
      </c>
    </row>
    <row r="21" spans="1:7" s="137" customFormat="1" x14ac:dyDescent="0.2">
      <c r="A21" s="120"/>
      <c r="B21" s="125"/>
      <c r="C21" s="122"/>
      <c r="D21" s="122"/>
      <c r="E21" s="123"/>
      <c r="F21" s="123"/>
    </row>
    <row r="22" spans="1:7" s="137" customFormat="1" x14ac:dyDescent="0.2">
      <c r="A22" s="138"/>
      <c r="B22" s="139"/>
      <c r="C22" s="132"/>
      <c r="D22" s="133"/>
      <c r="E22" s="123"/>
      <c r="F22" s="123"/>
    </row>
    <row r="23" spans="1:7" s="124" customFormat="1" x14ac:dyDescent="0.2">
      <c r="A23" s="138"/>
      <c r="B23" s="131" t="s">
        <v>104</v>
      </c>
      <c r="C23" s="132"/>
      <c r="D23" s="133"/>
      <c r="E23" s="123"/>
      <c r="F23" s="123"/>
      <c r="G23" s="137"/>
    </row>
    <row r="24" spans="1:7" s="124" customFormat="1" ht="72" x14ac:dyDescent="0.2">
      <c r="A24" s="120">
        <f>A20+1</f>
        <v>15</v>
      </c>
      <c r="B24" s="129" t="s">
        <v>105</v>
      </c>
      <c r="C24" s="132" t="s">
        <v>88</v>
      </c>
      <c r="D24" s="133">
        <v>25</v>
      </c>
      <c r="E24" s="123"/>
      <c r="F24" s="123">
        <f>E24*D24</f>
        <v>0</v>
      </c>
    </row>
    <row r="25" spans="1:7" s="124" customFormat="1" ht="69.75" customHeight="1" x14ac:dyDescent="0.2">
      <c r="A25" s="120">
        <f>A24+1</f>
        <v>16</v>
      </c>
      <c r="B25" s="139" t="s">
        <v>106</v>
      </c>
      <c r="C25" s="132" t="s">
        <v>107</v>
      </c>
      <c r="D25" s="133">
        <v>1</v>
      </c>
      <c r="E25" s="123"/>
      <c r="F25" s="123">
        <f>E25*D25</f>
        <v>0</v>
      </c>
      <c r="G25" s="134"/>
    </row>
    <row r="26" spans="1:7" s="137" customFormat="1" x14ac:dyDescent="0.2">
      <c r="A26" s="138"/>
      <c r="B26" s="139"/>
      <c r="C26" s="132"/>
      <c r="D26" s="133"/>
      <c r="E26" s="123"/>
      <c r="F26" s="123"/>
    </row>
    <row r="27" spans="1:7" s="137" customFormat="1" x14ac:dyDescent="0.2">
      <c r="A27" s="138"/>
      <c r="B27" s="139"/>
      <c r="C27" s="132"/>
      <c r="D27" s="133"/>
      <c r="E27" s="123"/>
      <c r="F27" s="123"/>
    </row>
    <row r="28" spans="1:7" s="124" customFormat="1" ht="14.25" customHeight="1" x14ac:dyDescent="0.2">
      <c r="A28" s="140"/>
      <c r="B28" s="141" t="s">
        <v>108</v>
      </c>
      <c r="C28" s="132"/>
      <c r="D28" s="133"/>
      <c r="E28" s="123"/>
      <c r="F28" s="142">
        <f>SUM(F3:F27)</f>
        <v>0</v>
      </c>
      <c r="G28" s="134"/>
    </row>
    <row r="29" spans="1:7" s="124" customFormat="1" ht="14.25" customHeight="1" x14ac:dyDescent="0.2">
      <c r="A29" s="140"/>
      <c r="B29" s="141"/>
      <c r="C29" s="132"/>
      <c r="D29" s="133"/>
      <c r="E29" s="123"/>
      <c r="F29" s="142"/>
      <c r="G29" s="134"/>
    </row>
    <row r="92" spans="1:6" s="143" customFormat="1" x14ac:dyDescent="0.2">
      <c r="A92" s="116"/>
      <c r="C92" s="118"/>
      <c r="D92" s="119"/>
      <c r="E92" s="136"/>
      <c r="F92" s="136"/>
    </row>
  </sheetData>
  <customSheetViews>
    <customSheetView guid="{CB135738-2779-42D6-AC06-98B56EBF2AF3}" scale="70" showPageBreaks="1" printArea="1" view="pageLayout" topLeftCell="A14">
      <selection activeCell="E8" sqref="E8"/>
      <pageMargins left="0.78749999999999998" right="0" top="0.95" bottom="0.98402777777777772" header="0.39374999999999999" footer="0.51180555555555551"/>
      <pageSetup paperSize="9" scale="95" firstPageNumber="0" orientation="portrait" horizontalDpi="300" verticalDpi="300" r:id="rId1"/>
      <headerFooter alignWithMargins="0">
        <oddHeader>&amp;C&amp;"Arial,Bold"&amp;9Izgradnja stambene zgrada sa tri stana 
k.č. 4395/1 k.o. Rudeš, Supetarska 11, Zagreb</oddHeader>
      </headerFooter>
    </customSheetView>
  </customSheetViews>
  <pageMargins left="0.7" right="0.7" top="0.9994791666666667" bottom="0.75" header="0.3" footer="0.3"/>
  <pageSetup paperSize="9" scale="95" firstPageNumber="0" fitToHeight="0" orientation="portrait" verticalDpi="300" r:id="rId2"/>
  <headerFooter>
    <oddHeader>&amp;CSanacija krova
Agronomski fakultet
Zgrada 2</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K g D A A B Q S w M E F A A C A A g A y G V j V I + H 1 q K m A A A A 9 g A A A B I A H A B D b 2 5 m a W c v U G F j a 2 F n Z S 5 4 b W w g o h g A K K A U A A A A A A A A A A A A A A A A A A A A A A A A A A A A e 7 9 7 v 4 1 9 R W 6 O Q l l q U X F m f p 6 t k q G e g Z J C a l 5 y f k p m X r q t U m l J m q 6 F k r 2 d T U B i c n Z i e q o C U H F e s V V F c a a t U k Z J S Y G V v n 5 5 e b l e u b F e f l G 6 v p G B g a F + h K 9 P c H J G a m 6 i b m Z e c U l i X n K q E l x X C m F d S n Y 2 Y R D H 2 B n p G R o Y 6 J m Z A N 1 k o w 8 T t P H N z E M o M A L K g W S R B G 2 c S 3 N K S o t S 7 T K K d D 2 C b P R h X B t 9 q B / s A F B L A w Q U A A I A C A D I Z W N 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G V j V G x V h n W g A A A A 1 w A A A B M A H A B G b 3 J t d W x h c y 9 T Z W N 0 a W 9 u M S 5 t I K I Y A C i g F A A A A A A A A A A A A A A A A A A A A A A A A A A A A G 2 N P Q u D M B C G d y H / I a S L g g h C 6 S J O o U O X L g o d x C H a a x X j X U k i t I j / v b F Z + y 4 H 7 8 d z F n o 3 E v I q 3 L x g E Y v s o A z c e a 0 6 D T k v u Q b H I u 5 V 0 W J 6 8 M 7 5 3 Y P O 5 G I M o L u R m T q i K U 7 W 5 q p m K E V Y i n Z r J K H z l T Y N g I O Q g 8 L n D v + 8 Q H j S r 5 r V R q F 9 k J k l 6 W X G P b R x + J a u q w h u L l J + Q X c 6 Z n u + b Q m L R v z L L b 5 Q S w E C L Q A U A A I A C A D I Z W N U j 4 f W o q Y A A A D 2 A A A A E g A A A A A A A A A A A A A A A A A A A A A A Q 2 9 u Z m l n L 1 B h Y 2 t h Z 2 U u e G 1 s U E s B A i 0 A F A A C A A g A y G V j V A / K 6 a u k A A A A 6 Q A A A B M A A A A A A A A A A A A A A A A A 8 g A A A F t D b 2 5 0 Z W 5 0 X 1 R 5 c G V z X S 5 4 b W x Q S w E C L Q A U A A I A C A D I Z W N U b F W G d a A A A A D X A A A A E w A A A A A A A A A A A A A A A A D j A Q A A R m 9 y b X V s Y X M v U 2 V j d G l v b j E u b V B L B Q Y A A A A A A w A D A M I A A A D Q 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5 M C A A A A A A A A C o I 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V G F i b G U x P C 9 J d G V t U G F 0 a D 4 8 L 0 l 0 Z W 1 M b 2 N h d G l v b j 4 8 U 3 R h Y m x l R W 5 0 c m l l c z 4 8 R W 5 0 c n k g V H l w Z T 0 i S X N Q c m l 2 Y X R l I i B W Y W x 1 Z T 0 i b D A i I C 8 + P E V u d H J 5 I F R 5 c G U 9 I k 5 h d m l n Y X R p b 2 5 T d G V w T m F t Z S I g V m F s d W U 9 I n N O Y X Z p Z 2 F 0 a W 9 u I i A v P j x F b n R y e S B U e X B l P S J O Y W 1 l V X B k Y X R l Z E F m d G V y R m l s b C I g V m F s d W U 9 I m w w I i A v P j x F b n R y e S B U e X B l P S J S Z X N 1 b H R U e X B l I i B W Y W x 1 Z T 0 i c 1 R h Y m x l I i A v P j x F b n R y e S B U e X B l P S J C d W Z m Z X J O Z X h 0 U m V m c m V z a 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E i I C 8 + P E V u d H J 5 I F R 5 c G U 9 I l J l Y 2 9 2 Z X J 5 V G F y Z 2 V 0 U 2 h l Z X Q i I F Z h b H V l P S J z U 2 h l Z X Q y I i A v P j x F b n R y e S B U e X B l P S J S Z W N v d m V y e V R h c m d l d E N v b H V t b i I g V m F s d W U 9 I m w x I i A v P j x F b n R y e S B U e X B l P S J S Z W N v d m V y e V R h c m d l d F J v d y I g V m F s d W U 9 I m w x I i A v P j x F b n R y e S B U e X B l P S J B Z G R l Z F R v R G F 0 Y U 1 v Z G V s I i B W Y W x 1 Z T 0 i b D A i I C 8 + P E V u d H J 5 I F R 5 c G U 9 I k Z p b G x D b 3 V u d C I g V m F s d W U 9 I m w x M D Q 4 N T c 1 I i A v P j x F b n R y e S B U e X B l P S J G a W x s R X J y b 3 J D b 2 R l I i B W Y W x 1 Z T 0 i c 1 V u a 2 5 v d 2 4 i I C 8 + P E V u d H J 5 I F R 5 c G U 9 I k Z p b G x F c n J v c k N v d W 5 0 I i B W Y W x 1 Z T 0 i b D A i I C 8 + P E V u d H J 5 I F R 5 c G U 9 I k Z p b G x M Y X N 0 V X B k Y X R l Z C I g V m F s d W U 9 I m Q y M D I y L T A z L T A z V D E x O j Q 1 O j U w L j E w M z M 3 M z J a I i A v P j x F b n R y e S B U e X B l P S J G a W x s Q 2 9 s d W 1 u V H l w Z X M i I F Z h b H V l P S J z Q X c 9 P S I g L z 4 8 R W 5 0 c n k g V H l w Z T 0 i R m l s b E N v b H V t b k 5 h b W V z I i B W Y W x 1 Z T 0 i c 1 s m c X V v d D t D b 2 x 1 b W 4 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G G C f d M N n 9 B F g B A K c l + Z s X g A A A A A A g A A A A A A E G Y A A A A B A A A g A A A A I I X a k M w 5 T k s p S 9 J 4 e x i p u 6 6 r 1 a j b n 4 h X x L d 3 z 2 P b Q K g A A A A A D o A A A A A C A A A g A A A A W r 2 V A K f 0 9 B m v 1 M 9 a 6 Q J U M k w 3 z L l W i F j F Q o M 9 S 9 u O F h 9 Q A A A A 0 z u i o K O m y o V C N 4 U g S 4 O h 3 4 C d y k Z B I Z Y b F 5 K + t Z A Y + D M G e + I u O q W Z J B V j e j O L g v + I U h E N U 4 j Y S i k L X F N u C F f N p V l R g M g 4 5 g 5 E 8 h 5 P T v Z y N d h A A A A A C M p X Z 2 n g x l B U T f 4 C m 7 X V E k Y f 3 B c O m U k s g X q x 1 8 l / Y i N Y P D 5 u e k m c M V Q w 2 P S p M V W 6 A 3 V f W 4 C U r E K 9 g K U r / x 1 h Z g = = < / D a t a M a s h u p > 
</file>

<file path=customXml/itemProps1.xml><?xml version="1.0" encoding="utf-8"?>
<ds:datastoreItem xmlns:ds="http://schemas.openxmlformats.org/officeDocument/2006/customXml" ds:itemID="{A093A4F6-9718-4CD7-B670-406B994913F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0_naslovna</vt:lpstr>
      <vt:lpstr>OPIS</vt:lpstr>
      <vt:lpstr>rekap_1</vt:lpstr>
      <vt:lpstr>1_RUŠENJA</vt:lpstr>
      <vt:lpstr>2.ZIDARSKI</vt:lpstr>
      <vt:lpstr>3_TESARSKI</vt:lpstr>
      <vt:lpstr>4_POKROV</vt:lpstr>
      <vt:lpstr>5_LIMARIJA</vt:lpstr>
      <vt:lpstr>6_GROM</vt:lpstr>
      <vt:lpstr>'5_LIMARIJA'!Print_Area</vt:lpstr>
      <vt:lpstr>'6_GROM'!Print_Area</vt:lpstr>
      <vt:lpstr>rekap_1!Print_Area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Matija Zubak</dc:creator>
  <cp:lastModifiedBy>Darko</cp:lastModifiedBy>
  <cp:lastPrinted>2022-03-07T11:24:14Z</cp:lastPrinted>
  <dcterms:created xsi:type="dcterms:W3CDTF">2019-07-15T16:16:54Z</dcterms:created>
  <dcterms:modified xsi:type="dcterms:W3CDTF">2022-03-07T12:33:13Z</dcterms:modified>
</cp:coreProperties>
</file>